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AEC66E5E-9A24-4DDE-AE24-B3A63D990779}" xr6:coauthVersionLast="47" xr6:coauthVersionMax="47" xr10:uidLastSave="{00000000-0000-0000-0000-000000000000}"/>
  <bookViews>
    <workbookView xWindow="-108" yWindow="-108" windowWidth="23256" windowHeight="12576" tabRatio="966" firstSheet="3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60" l="1"/>
  <c r="E27" i="60"/>
  <c r="E24" i="60"/>
  <c r="E21" i="60"/>
  <c r="E20" i="60" l="1"/>
  <c r="F28" i="60" s="1"/>
  <c r="F33" i="60" l="1"/>
  <c r="F22" i="60"/>
  <c r="F26" i="60"/>
  <c r="F32" i="60"/>
  <c r="F31" i="60"/>
  <c r="F30" i="60"/>
  <c r="F29" i="60"/>
  <c r="F25" i="60"/>
  <c r="F23" i="60"/>
  <c r="D47" i="59"/>
  <c r="E27" i="59"/>
  <c r="E24" i="59"/>
  <c r="E21" i="59"/>
  <c r="D47" i="58"/>
  <c r="E27" i="58"/>
  <c r="E24" i="58"/>
  <c r="E21" i="58"/>
  <c r="D47" i="57"/>
  <c r="E27" i="57"/>
  <c r="E24" i="57"/>
  <c r="E21" i="57"/>
  <c r="D47" i="56"/>
  <c r="E27" i="56"/>
  <c r="E24" i="56"/>
  <c r="E21" i="56"/>
  <c r="D46" i="55"/>
  <c r="E27" i="55"/>
  <c r="E24" i="55"/>
  <c r="E21" i="55"/>
  <c r="D46" i="54"/>
  <c r="E27" i="54"/>
  <c r="E24" i="54"/>
  <c r="E21" i="54"/>
  <c r="D46" i="53"/>
  <c r="E27" i="53"/>
  <c r="E24" i="53"/>
  <c r="E21" i="53"/>
  <c r="D46" i="52"/>
  <c r="E27" i="52"/>
  <c r="E24" i="52"/>
  <c r="E21" i="52"/>
  <c r="D46" i="51"/>
  <c r="E27" i="51"/>
  <c r="E24" i="51"/>
  <c r="E21" i="51"/>
  <c r="D46" i="50"/>
  <c r="E27" i="50"/>
  <c r="E24" i="50"/>
  <c r="E21" i="50"/>
  <c r="D46" i="49"/>
  <c r="E27" i="49"/>
  <c r="E24" i="49"/>
  <c r="E21" i="49"/>
  <c r="F21" i="60" l="1"/>
  <c r="F27" i="60"/>
  <c r="F24" i="60"/>
  <c r="F20" i="60" s="1"/>
  <c r="E20" i="59"/>
  <c r="F29" i="59" s="1"/>
  <c r="E20" i="58"/>
  <c r="F26" i="58" s="1"/>
  <c r="E20" i="57"/>
  <c r="F30" i="57" s="1"/>
  <c r="E20" i="56"/>
  <c r="E20" i="55"/>
  <c r="F31" i="55" s="1"/>
  <c r="E20" i="54"/>
  <c r="F26" i="54" s="1"/>
  <c r="E20" i="53"/>
  <c r="F25" i="53" s="1"/>
  <c r="E20" i="52"/>
  <c r="F32" i="52" s="1"/>
  <c r="E20" i="51"/>
  <c r="F25" i="51" s="1"/>
  <c r="E20" i="50"/>
  <c r="F30" i="50" s="1"/>
  <c r="E20" i="49"/>
  <c r="F26" i="49" s="1"/>
  <c r="F23" i="59" l="1"/>
  <c r="F31" i="59"/>
  <c r="F30" i="59"/>
  <c r="F26" i="59"/>
  <c r="F33" i="59"/>
  <c r="F25" i="59"/>
  <c r="F32" i="59"/>
  <c r="F28" i="59"/>
  <c r="F22" i="59"/>
  <c r="F21" i="59" s="1"/>
  <c r="F28" i="58"/>
  <c r="F33" i="58"/>
  <c r="F29" i="58"/>
  <c r="F31" i="58"/>
  <c r="F25" i="58"/>
  <c r="F24" i="58" s="1"/>
  <c r="F30" i="58"/>
  <c r="F23" i="58"/>
  <c r="F32" i="58"/>
  <c r="F22" i="58"/>
  <c r="F31" i="57"/>
  <c r="F23" i="57"/>
  <c r="F32" i="57"/>
  <c r="F33" i="57"/>
  <c r="F25" i="57"/>
  <c r="F29" i="57"/>
  <c r="F28" i="57"/>
  <c r="F22" i="57"/>
  <c r="F21" i="57" s="1"/>
  <c r="F26" i="57"/>
  <c r="F24" i="57"/>
  <c r="F32" i="56"/>
  <c r="F33" i="56"/>
  <c r="F25" i="56"/>
  <c r="F22" i="56"/>
  <c r="F23" i="56"/>
  <c r="F29" i="56"/>
  <c r="F26" i="56"/>
  <c r="F28" i="56"/>
  <c r="F30" i="56"/>
  <c r="F31" i="56"/>
  <c r="F28" i="55"/>
  <c r="F23" i="55"/>
  <c r="F25" i="55"/>
  <c r="F29" i="55"/>
  <c r="F30" i="55"/>
  <c r="F32" i="55"/>
  <c r="F26" i="55"/>
  <c r="F22" i="55"/>
  <c r="F23" i="54"/>
  <c r="F30" i="54"/>
  <c r="F27" i="54" s="1"/>
  <c r="F32" i="54"/>
  <c r="F28" i="54"/>
  <c r="F31" i="54"/>
  <c r="F25" i="54"/>
  <c r="F24" i="54" s="1"/>
  <c r="F29" i="54"/>
  <c r="F22" i="54"/>
  <c r="F26" i="53"/>
  <c r="F24" i="53" s="1"/>
  <c r="F29" i="53"/>
  <c r="F32" i="53"/>
  <c r="F22" i="53"/>
  <c r="F28" i="53"/>
  <c r="F23" i="53"/>
  <c r="F30" i="53"/>
  <c r="F31" i="53"/>
  <c r="F29" i="52"/>
  <c r="F26" i="52"/>
  <c r="F30" i="52"/>
  <c r="F25" i="52"/>
  <c r="F22" i="52"/>
  <c r="F28" i="52"/>
  <c r="F23" i="52"/>
  <c r="F31" i="52"/>
  <c r="F29" i="51"/>
  <c r="F32" i="51"/>
  <c r="F28" i="51"/>
  <c r="F31" i="51"/>
  <c r="F26" i="51"/>
  <c r="F24" i="51" s="1"/>
  <c r="F22" i="51"/>
  <c r="F30" i="51"/>
  <c r="F23" i="51"/>
  <c r="F25" i="50"/>
  <c r="F32" i="50"/>
  <c r="F31" i="50"/>
  <c r="F26" i="50"/>
  <c r="F28" i="50"/>
  <c r="F23" i="50"/>
  <c r="F22" i="50"/>
  <c r="F29" i="50"/>
  <c r="F29" i="49"/>
  <c r="F32" i="49"/>
  <c r="F25" i="49"/>
  <c r="F24" i="49" s="1"/>
  <c r="F31" i="49"/>
  <c r="F30" i="49"/>
  <c r="F22" i="49"/>
  <c r="F21" i="49" s="1"/>
  <c r="F23" i="49"/>
  <c r="F28" i="49"/>
  <c r="F27" i="49"/>
  <c r="F27" i="59" l="1"/>
  <c r="F24" i="59"/>
  <c r="F21" i="58"/>
  <c r="F27" i="58"/>
  <c r="F27" i="57"/>
  <c r="F20" i="57" s="1"/>
  <c r="F21" i="56"/>
  <c r="F24" i="56"/>
  <c r="F27" i="56"/>
  <c r="F27" i="55"/>
  <c r="F21" i="55"/>
  <c r="F24" i="55"/>
  <c r="F21" i="54"/>
  <c r="F20" i="54" s="1"/>
  <c r="F27" i="53"/>
  <c r="F21" i="53"/>
  <c r="F20" i="53" s="1"/>
  <c r="F27" i="52"/>
  <c r="F24" i="52"/>
  <c r="F21" i="52"/>
  <c r="F27" i="51"/>
  <c r="F21" i="51"/>
  <c r="F24" i="50"/>
  <c r="F27" i="50"/>
  <c r="F21" i="50"/>
  <c r="F20" i="49"/>
  <c r="F20" i="59" l="1"/>
  <c r="F20" i="58"/>
  <c r="F20" i="56"/>
  <c r="F20" i="55"/>
  <c r="F20" i="52"/>
  <c r="F20" i="51"/>
  <c r="F20" i="50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<sst xmlns="http://schemas.openxmlformats.org/spreadsheetml/2006/main" count="612" uniqueCount="55">
  <si>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</si>
  <si>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</si>
  <si>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</si>
  <si>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evropských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</si>
  <si>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</si>
  <si>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</si>
  <si>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</si>
  <si>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</si>
  <si>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</si>
  <si>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</si>
  <si>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</si>
  <si>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</si>
  <si>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</si>
  <si>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</si>
  <si>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</si>
  <si>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</si>
  <si>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</si>
  <si>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</si>
  <si>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</si>
  <si>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</si>
  <si>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</si>
  <si>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</si>
  <si>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</si>
  <si>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</si>
  <si>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</si>
  <si>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</si>
  <si>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</si>
  <si>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</si>
  <si>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</si>
  <si>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</si>
  <si>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</si>
  <si>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</si>
  <si>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</si>
  <si>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</si>
  <si>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</si>
  <si>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</si>
  <si>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</si>
  <si>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CZ0008475266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</si>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</sst>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E98987-05E4-4BED-83C8-CC642F9F3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454991-C151-4CFA-8760-B8DA51063E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659DFD-7772-45C8-BDBF-632189650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6AB2A6-02E4-4A90-B1AA-497FB1E756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F47BF2-2976-493E-B502-4B616D46C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E63D6F-4CC7-4BF1-9313-B290AD1EE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49C961-A814-4158-96AB-16686338E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1B91135-E220-405C-83F0-4AC198DD7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988892A-54B5-44AC-B4A4-5163BA4B1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C106A8-0E3D-4B52-A29A-67FB22C8F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96E765-5D73-42E4-B376-29849D7EDC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93457F-76C9-4298-8B4C-802E5AFB0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1CDFC-0DFA-4BB4-B459-95F143B766F5}">
  <sheetPr>
    <pageSetUpPr fitToPage="1"/>
  </sheetPr>
  <dimension ref="A1:H49"/>
  <sheetViews>
    <sheetView workbookViewId="0">
      <selection activeCell="H18" sqref="H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44592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256758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16394</v>
      </c>
      <c r="F21" s="62">
        <f>(F22+F23)</f>
        <v>6.3850006621020565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16394</v>
      </c>
      <c r="F22" s="62">
        <f>E22/E20*100</f>
        <v>6.3850006621020565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231545</v>
      </c>
      <c r="F27" s="62">
        <f>+F28+F29+F30</f>
        <v>90.180247548275034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231545</v>
      </c>
      <c r="F29" s="62">
        <f>E29/$E$20*100</f>
        <v>90.180247548275034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8819</v>
      </c>
      <c r="F32" s="75">
        <f>E32/$E$20*100</f>
        <v>3.4347517896229132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43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11044047</v>
      </c>
      <c r="D40" s="92">
        <v>4114275</v>
      </c>
      <c r="E40" s="91">
        <v>10802779</v>
      </c>
      <c r="F40" s="93">
        <v>4023009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44592</v>
      </c>
      <c r="E46" s="31"/>
    </row>
    <row r="47" spans="1:6" ht="13.8" thickBot="1" x14ac:dyDescent="0.3">
      <c r="A47" s="89" t="s">
        <v>37</v>
      </c>
      <c r="B47" s="55">
        <v>1</v>
      </c>
      <c r="C47" s="105">
        <v>244099188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7B085-6D69-4DE7-976E-7A9B105CD0B4}">
  <sheetPr>
    <pageSetUpPr fitToPage="1"/>
  </sheetPr>
  <dimension ref="A1:H50"/>
  <sheetViews>
    <sheetView workbookViewId="0">
      <selection activeCell="G41" sqref="G4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44865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254346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19531</v>
      </c>
      <c r="F21" s="62">
        <f>(F22+F23)</f>
        <v>7.6789098314893884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19531</v>
      </c>
      <c r="F22" s="62">
        <f>E22/E20*100</f>
        <v>7.6789098314893884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225146</v>
      </c>
      <c r="F27" s="62">
        <f>+F28+F29+F30</f>
        <v>88.519575696099011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225146</v>
      </c>
      <c r="F29" s="62">
        <f>E29/$E$20*100</f>
        <v>88.519575696099011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9669</v>
      </c>
      <c r="F32" s="75">
        <f>E32/$E$20*100</f>
        <v>3.801514472411597</v>
      </c>
    </row>
    <row r="33" spans="1:6" hidden="1" x14ac:dyDescent="0.25">
      <c r="A33" s="76"/>
      <c r="B33" s="77"/>
      <c r="C33" s="77"/>
      <c r="D33" s="78"/>
      <c r="E33" s="79">
        <v>0</v>
      </c>
      <c r="F33" s="80">
        <f>E33/$E$20*100</f>
        <v>0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31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x14ac:dyDescent="0.25">
      <c r="A38" s="107" t="s">
        <v>32</v>
      </c>
      <c r="B38" s="110" t="s">
        <v>14</v>
      </c>
      <c r="C38" s="113" t="s">
        <v>33</v>
      </c>
      <c r="D38" s="114"/>
      <c r="E38" s="113" t="s">
        <v>34</v>
      </c>
      <c r="F38" s="114"/>
    </row>
    <row r="39" spans="1:6" x14ac:dyDescent="0.25">
      <c r="A39" s="108"/>
      <c r="B39" s="111"/>
      <c r="C39" s="87" t="s">
        <v>35</v>
      </c>
      <c r="D39" s="88" t="s">
        <v>36</v>
      </c>
      <c r="E39" s="87" t="s">
        <v>35</v>
      </c>
      <c r="F39" s="88" t="s">
        <v>36</v>
      </c>
    </row>
    <row r="40" spans="1:6" ht="13.8" thickBot="1" x14ac:dyDescent="0.3">
      <c r="A40" s="109"/>
      <c r="B40" s="112"/>
      <c r="C40" s="115" t="s">
        <v>52</v>
      </c>
      <c r="D40" s="115"/>
      <c r="E40" s="115"/>
      <c r="F40" s="116"/>
    </row>
    <row r="41" spans="1:6" ht="13.8" thickBot="1" x14ac:dyDescent="0.3">
      <c r="A41" s="89" t="s">
        <v>37</v>
      </c>
      <c r="B41" s="90">
        <v>1</v>
      </c>
      <c r="C41" s="91">
        <v>3172115</v>
      </c>
      <c r="D41" s="92">
        <v>3587949</v>
      </c>
      <c r="E41" s="91">
        <v>2589330</v>
      </c>
      <c r="F41" s="93">
        <v>2943513</v>
      </c>
    </row>
    <row r="42" spans="1:6" x14ac:dyDescent="0.25">
      <c r="A42" s="76"/>
      <c r="B42" s="83"/>
      <c r="C42" s="94"/>
      <c r="D42" s="94"/>
      <c r="E42" s="94"/>
      <c r="F42" s="94"/>
    </row>
    <row r="44" spans="1:6" ht="15.6" x14ac:dyDescent="0.25">
      <c r="A44" s="81" t="s">
        <v>38</v>
      </c>
      <c r="B44" s="83"/>
      <c r="C44" s="83"/>
      <c r="D44" s="84"/>
      <c r="E44" s="85"/>
    </row>
    <row r="45" spans="1:6" ht="13.8" thickBot="1" x14ac:dyDescent="0.3">
      <c r="A45" s="76"/>
      <c r="B45" s="83"/>
      <c r="C45" s="95"/>
      <c r="D45" s="95"/>
    </row>
    <row r="46" spans="1:6" x14ac:dyDescent="0.25">
      <c r="A46" s="117" t="s">
        <v>32</v>
      </c>
      <c r="B46" s="119" t="s">
        <v>14</v>
      </c>
      <c r="C46" s="120" t="s">
        <v>39</v>
      </c>
      <c r="D46" s="121"/>
      <c r="E46" s="96"/>
    </row>
    <row r="47" spans="1:6" ht="13.8" thickBot="1" x14ac:dyDescent="0.3">
      <c r="A47" s="118"/>
      <c r="B47" s="112"/>
      <c r="C47" s="97" t="s">
        <v>40</v>
      </c>
      <c r="D47" s="98">
        <f>F19</f>
        <v>44865</v>
      </c>
      <c r="E47" s="31"/>
    </row>
    <row r="48" spans="1:6" ht="13.8" thickBot="1" x14ac:dyDescent="0.3">
      <c r="A48" s="89" t="s">
        <v>37</v>
      </c>
      <c r="B48" s="55">
        <v>1</v>
      </c>
      <c r="C48" s="105">
        <v>250247778</v>
      </c>
      <c r="D48" s="106"/>
      <c r="E48" s="99"/>
    </row>
    <row r="50" spans="1:6" ht="52.8" x14ac:dyDescent="0.3">
      <c r="A50" s="100" t="s">
        <v>41</v>
      </c>
      <c r="B50" s="101"/>
      <c r="C50" s="101"/>
      <c r="D50" s="102"/>
      <c r="E50" s="102"/>
      <c r="F50" s="103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D90D5-37C2-466C-A30F-568101350105}">
  <sheetPr>
    <pageSetUpPr fitToPage="1"/>
  </sheetPr>
  <dimension ref="A1:H50"/>
  <sheetViews>
    <sheetView topLeftCell="A4" workbookViewId="0">
      <selection activeCell="H12" sqref="H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44895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268254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11982</v>
      </c>
      <c r="F21" s="62">
        <f>(F22+F23)</f>
        <v>4.4666621932944146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11982</v>
      </c>
      <c r="F22" s="62">
        <f>E22/E20*100</f>
        <v>4.4666621932944146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243202</v>
      </c>
      <c r="F27" s="62">
        <f>+F28+F29+F30</f>
        <v>90.661089862592917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243202</v>
      </c>
      <c r="F29" s="62">
        <f>E29/$E$20*100</f>
        <v>90.661089862592917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13070</v>
      </c>
      <c r="F32" s="75">
        <f>E32/$E$20*100</f>
        <v>4.8722479441126696</v>
      </c>
    </row>
    <row r="33" spans="1:6" hidden="1" x14ac:dyDescent="0.25">
      <c r="A33" s="76"/>
      <c r="B33" s="77"/>
      <c r="C33" s="77"/>
      <c r="D33" s="78"/>
      <c r="E33" s="79">
        <v>0</v>
      </c>
      <c r="F33" s="80">
        <f>E33/$E$20*100</f>
        <v>0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31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x14ac:dyDescent="0.25">
      <c r="A38" s="107" t="s">
        <v>32</v>
      </c>
      <c r="B38" s="110" t="s">
        <v>14</v>
      </c>
      <c r="C38" s="113" t="s">
        <v>33</v>
      </c>
      <c r="D38" s="114"/>
      <c r="E38" s="113" t="s">
        <v>34</v>
      </c>
      <c r="F38" s="114"/>
    </row>
    <row r="39" spans="1:6" x14ac:dyDescent="0.25">
      <c r="A39" s="108"/>
      <c r="B39" s="111"/>
      <c r="C39" s="87" t="s">
        <v>35</v>
      </c>
      <c r="D39" s="88" t="s">
        <v>36</v>
      </c>
      <c r="E39" s="87" t="s">
        <v>35</v>
      </c>
      <c r="F39" s="88" t="s">
        <v>36</v>
      </c>
    </row>
    <row r="40" spans="1:6" ht="13.8" thickBot="1" x14ac:dyDescent="0.3">
      <c r="A40" s="109"/>
      <c r="B40" s="112"/>
      <c r="C40" s="115" t="s">
        <v>53</v>
      </c>
      <c r="D40" s="115"/>
      <c r="E40" s="115"/>
      <c r="F40" s="116"/>
    </row>
    <row r="41" spans="1:6" ht="13.8" thickBot="1" x14ac:dyDescent="0.3">
      <c r="A41" s="89" t="s">
        <v>37</v>
      </c>
      <c r="B41" s="90">
        <v>1</v>
      </c>
      <c r="C41" s="91">
        <v>2811827</v>
      </c>
      <c r="D41" s="92">
        <v>5633197</v>
      </c>
      <c r="E41" s="91">
        <v>2484289</v>
      </c>
      <c r="F41" s="93">
        <v>5023514</v>
      </c>
    </row>
    <row r="42" spans="1:6" x14ac:dyDescent="0.25">
      <c r="A42" s="76"/>
      <c r="B42" s="83"/>
      <c r="C42" s="94"/>
      <c r="D42" s="94"/>
      <c r="E42" s="94"/>
      <c r="F42" s="94"/>
    </row>
    <row r="44" spans="1:6" ht="15.6" x14ac:dyDescent="0.25">
      <c r="A44" s="81" t="s">
        <v>38</v>
      </c>
      <c r="B44" s="83"/>
      <c r="C44" s="83"/>
      <c r="D44" s="84"/>
      <c r="E44" s="85"/>
    </row>
    <row r="45" spans="1:6" ht="13.8" thickBot="1" x14ac:dyDescent="0.3">
      <c r="A45" s="76"/>
      <c r="B45" s="83"/>
      <c r="C45" s="95"/>
      <c r="D45" s="95"/>
    </row>
    <row r="46" spans="1:6" x14ac:dyDescent="0.25">
      <c r="A46" s="117" t="s">
        <v>32</v>
      </c>
      <c r="B46" s="119" t="s">
        <v>14</v>
      </c>
      <c r="C46" s="120" t="s">
        <v>39</v>
      </c>
      <c r="D46" s="121"/>
      <c r="E46" s="96"/>
    </row>
    <row r="47" spans="1:6" ht="13.8" thickBot="1" x14ac:dyDescent="0.3">
      <c r="A47" s="118"/>
      <c r="B47" s="112"/>
      <c r="C47" s="97" t="s">
        <v>40</v>
      </c>
      <c r="D47" s="98">
        <f>F19</f>
        <v>44895</v>
      </c>
      <c r="E47" s="31"/>
    </row>
    <row r="48" spans="1:6" ht="13.8" thickBot="1" x14ac:dyDescent="0.3">
      <c r="A48" s="89" t="s">
        <v>37</v>
      </c>
      <c r="B48" s="55">
        <v>1</v>
      </c>
      <c r="C48" s="105">
        <v>260248308</v>
      </c>
      <c r="D48" s="106"/>
      <c r="E48" s="99"/>
    </row>
    <row r="50" spans="1:6" ht="52.8" x14ac:dyDescent="0.3">
      <c r="A50" s="100" t="s">
        <v>41</v>
      </c>
      <c r="B50" s="101"/>
      <c r="C50" s="101"/>
      <c r="D50" s="102"/>
      <c r="E50" s="102"/>
      <c r="F50" s="103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69D81-F497-453F-A157-CA2F973ADDD9}">
  <sheetPr>
    <pageSetUpPr fitToPage="1"/>
  </sheetPr>
  <dimension ref="A1:H50"/>
  <sheetViews>
    <sheetView tabSelected="1" workbookViewId="0">
      <selection activeCell="H16" sqref="H1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44926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259737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10956</v>
      </c>
      <c r="F21" s="62">
        <f>(F22+F23)</f>
        <v>4.2181129373173638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10956</v>
      </c>
      <c r="F22" s="62">
        <f>E22/E20*100</f>
        <v>4.2181129373173638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236456</v>
      </c>
      <c r="F27" s="62">
        <f>+F28+F29+F30</f>
        <v>91.036702510616507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236456</v>
      </c>
      <c r="F29" s="62">
        <f>E29/$E$20*100</f>
        <v>91.036702510616507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12325</v>
      </c>
      <c r="F32" s="75">
        <f>E32/$E$20*100</f>
        <v>4.745184552066128</v>
      </c>
    </row>
    <row r="33" spans="1:6" hidden="1" x14ac:dyDescent="0.25">
      <c r="A33" s="76"/>
      <c r="B33" s="77"/>
      <c r="C33" s="77"/>
      <c r="D33" s="78"/>
      <c r="E33" s="79">
        <v>0</v>
      </c>
      <c r="F33" s="80">
        <f>E33/$E$20*100</f>
        <v>0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31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x14ac:dyDescent="0.25">
      <c r="A38" s="107" t="s">
        <v>32</v>
      </c>
      <c r="B38" s="110" t="s">
        <v>14</v>
      </c>
      <c r="C38" s="113" t="s">
        <v>33</v>
      </c>
      <c r="D38" s="114"/>
      <c r="E38" s="113" t="s">
        <v>34</v>
      </c>
      <c r="F38" s="114"/>
    </row>
    <row r="39" spans="1:6" x14ac:dyDescent="0.25">
      <c r="A39" s="108"/>
      <c r="B39" s="111"/>
      <c r="C39" s="87" t="s">
        <v>35</v>
      </c>
      <c r="D39" s="88" t="s">
        <v>36</v>
      </c>
      <c r="E39" s="87" t="s">
        <v>35</v>
      </c>
      <c r="F39" s="88" t="s">
        <v>36</v>
      </c>
    </row>
    <row r="40" spans="1:6" ht="13.8" thickBot="1" x14ac:dyDescent="0.3">
      <c r="A40" s="109"/>
      <c r="B40" s="112"/>
      <c r="C40" s="115" t="s">
        <v>54</v>
      </c>
      <c r="D40" s="115"/>
      <c r="E40" s="115"/>
      <c r="F40" s="116"/>
    </row>
    <row r="41" spans="1:6" ht="13.8" thickBot="1" x14ac:dyDescent="0.3">
      <c r="A41" s="89" t="s">
        <v>37</v>
      </c>
      <c r="B41" s="90">
        <v>1</v>
      </c>
      <c r="C41" s="91">
        <v>2498966</v>
      </c>
      <c r="D41" s="92">
        <v>3172081</v>
      </c>
      <c r="E41" s="91">
        <v>2256200</v>
      </c>
      <c r="F41" s="93">
        <v>2854718</v>
      </c>
    </row>
    <row r="42" spans="1:6" x14ac:dyDescent="0.25">
      <c r="A42" s="76"/>
      <c r="B42" s="83"/>
      <c r="C42" s="94"/>
      <c r="D42" s="94"/>
      <c r="E42" s="94"/>
      <c r="F42" s="94"/>
    </row>
    <row r="44" spans="1:6" ht="15.6" x14ac:dyDescent="0.25">
      <c r="A44" s="81" t="s">
        <v>38</v>
      </c>
      <c r="B44" s="83"/>
      <c r="C44" s="83"/>
      <c r="D44" s="84"/>
      <c r="E44" s="85"/>
    </row>
    <row r="45" spans="1:6" ht="13.8" thickBot="1" x14ac:dyDescent="0.3">
      <c r="A45" s="76"/>
      <c r="B45" s="83"/>
      <c r="C45" s="95"/>
      <c r="D45" s="95"/>
    </row>
    <row r="46" spans="1:6" x14ac:dyDescent="0.25">
      <c r="A46" s="117" t="s">
        <v>32</v>
      </c>
      <c r="B46" s="119" t="s">
        <v>14</v>
      </c>
      <c r="C46" s="120" t="s">
        <v>39</v>
      </c>
      <c r="D46" s="121"/>
      <c r="E46" s="96"/>
    </row>
    <row r="47" spans="1:6" ht="13.8" thickBot="1" x14ac:dyDescent="0.3">
      <c r="A47" s="118"/>
      <c r="B47" s="112"/>
      <c r="C47" s="97" t="s">
        <v>40</v>
      </c>
      <c r="D47" s="98">
        <f>F19</f>
        <v>44926</v>
      </c>
      <c r="E47" s="31"/>
    </row>
    <row r="48" spans="1:6" ht="13.8" thickBot="1" x14ac:dyDescent="0.3">
      <c r="A48" s="89" t="s">
        <v>37</v>
      </c>
      <c r="B48" s="55">
        <v>1</v>
      </c>
      <c r="C48" s="105">
        <v>252531172</v>
      </c>
      <c r="D48" s="106"/>
      <c r="E48" s="99"/>
    </row>
    <row r="50" spans="1:6" ht="52.8" x14ac:dyDescent="0.3">
      <c r="A50" s="100" t="s">
        <v>41</v>
      </c>
      <c r="B50" s="101"/>
      <c r="C50" s="101"/>
      <c r="D50" s="102"/>
      <c r="E50" s="102"/>
      <c r="F50" s="103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74F62-7E1D-401F-A7F2-A306D3194716}">
  <sheetPr>
    <pageSetUpPr fitToPage="1"/>
  </sheetPr>
  <dimension ref="A1:H49"/>
  <sheetViews>
    <sheetView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44620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260162</v>
      </c>
      <c r="F20" s="57">
        <f>+F21+F24+F27+F32</f>
        <v>100.00000000000001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17702</v>
      </c>
      <c r="F21" s="62">
        <f>(F22+F23)</f>
        <v>6.8042219847633394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17702</v>
      </c>
      <c r="F22" s="62">
        <f>E22/E20*100</f>
        <v>6.8042219847633394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238438</v>
      </c>
      <c r="F27" s="62">
        <f>+F28+F29+F30</f>
        <v>91.64981819020457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238438</v>
      </c>
      <c r="F29" s="62">
        <f>E29/$E$20*100</f>
        <v>91.64981819020457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4022</v>
      </c>
      <c r="F32" s="75">
        <f>E32/$E$20*100</f>
        <v>1.5459598250320954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44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14380417</v>
      </c>
      <c r="D40" s="92">
        <v>4532840</v>
      </c>
      <c r="E40" s="91">
        <v>13471977</v>
      </c>
      <c r="F40" s="93">
        <v>4234446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44620</v>
      </c>
      <c r="E46" s="31"/>
    </row>
    <row r="47" spans="1:6" ht="13.8" thickBot="1" x14ac:dyDescent="0.3">
      <c r="A47" s="89" t="s">
        <v>37</v>
      </c>
      <c r="B47" s="55">
        <v>1</v>
      </c>
      <c r="C47" s="105">
        <v>247467857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B077D-9D4E-4495-9A24-F0AE4396C500}">
  <sheetPr>
    <pageSetUpPr fitToPage="1"/>
  </sheetPr>
  <dimension ref="A1:H49"/>
  <sheetViews>
    <sheetView topLeftCell="A32"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44651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264553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18592</v>
      </c>
      <c r="F21" s="62">
        <f>(F22+F23)</f>
        <v>7.0277033335475316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18592</v>
      </c>
      <c r="F22" s="62">
        <f>E22/E20*100</f>
        <v>7.0277033335475316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236450</v>
      </c>
      <c r="F27" s="62">
        <f>+F28+F29+F30</f>
        <v>89.377175840001811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236450</v>
      </c>
      <c r="F29" s="62">
        <f>E29/$E$20*100</f>
        <v>89.377175840001811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9511</v>
      </c>
      <c r="F32" s="75">
        <f>E32/$E$20*100</f>
        <v>3.5951208264506547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45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19311147</v>
      </c>
      <c r="D40" s="92">
        <v>14386222</v>
      </c>
      <c r="E40" s="91">
        <v>17314830</v>
      </c>
      <c r="F40" s="93">
        <v>12856255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44651</v>
      </c>
      <c r="E46" s="31"/>
    </row>
    <row r="47" spans="1:6" ht="13.8" thickBot="1" x14ac:dyDescent="0.3">
      <c r="A47" s="89" t="s">
        <v>37</v>
      </c>
      <c r="B47" s="55">
        <v>1</v>
      </c>
      <c r="C47" s="105">
        <v>255635236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9F4D7-6AA1-4E80-9E15-02550B51254F}">
  <sheetPr>
    <pageSetUpPr fitToPage="1"/>
  </sheetPr>
  <dimension ref="A1:H49"/>
  <sheetViews>
    <sheetView workbookViewId="0">
      <selection activeCell="C27" sqref="C2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44681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259523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12381</v>
      </c>
      <c r="F21" s="62">
        <f>(F22+F23)</f>
        <v>4.7706754314646487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12381</v>
      </c>
      <c r="F22" s="62">
        <f>E22/E20*100</f>
        <v>4.7706754314646487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238753</v>
      </c>
      <c r="F27" s="62">
        <f>+F28+F29+F30</f>
        <v>91.996855770008821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238753</v>
      </c>
      <c r="F29" s="62">
        <f>E29/$E$20*100</f>
        <v>91.996855770008821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8389</v>
      </c>
      <c r="F32" s="75">
        <f>E32/$E$20*100</f>
        <v>3.2324687985265275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46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13590996</v>
      </c>
      <c r="D40" s="92">
        <v>6302705</v>
      </c>
      <c r="E40" s="91">
        <v>12466581</v>
      </c>
      <c r="F40" s="93">
        <v>5802724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44681</v>
      </c>
      <c r="E46" s="31"/>
    </row>
    <row r="47" spans="1:6" ht="13.8" thickBot="1" x14ac:dyDescent="0.3">
      <c r="A47" s="89" t="s">
        <v>37</v>
      </c>
      <c r="B47" s="55">
        <v>1</v>
      </c>
      <c r="C47" s="105">
        <v>255431823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49F87-E1D9-45A0-BD59-1FF8C55EE353}">
  <sheetPr>
    <pageSetUpPr fitToPage="1"/>
  </sheetPr>
  <dimension ref="A1:H49"/>
  <sheetViews>
    <sheetView workbookViewId="0">
      <selection activeCell="G3" sqref="G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44712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264028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15740</v>
      </c>
      <c r="F21" s="62">
        <f>(F22+F23)</f>
        <v>5.9614889329919558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15740</v>
      </c>
      <c r="F22" s="62">
        <f>E22/E20*100</f>
        <v>5.9614889329919558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241253</v>
      </c>
      <c r="F27" s="62">
        <f>+F28+F29+F30</f>
        <v>91.374020937173327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241253</v>
      </c>
      <c r="F29" s="62">
        <f>E29/$E$20*100</f>
        <v>91.374020937173327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7035</v>
      </c>
      <c r="F32" s="75">
        <f>E32/$E$20*100</f>
        <v>2.6644901298347143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47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12335081</v>
      </c>
      <c r="D40" s="92">
        <v>6187219</v>
      </c>
      <c r="E40" s="91">
        <v>10596231</v>
      </c>
      <c r="F40" s="93">
        <v>5442263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44712</v>
      </c>
      <c r="E46" s="31"/>
    </row>
    <row r="47" spans="1:6" ht="13.8" thickBot="1" x14ac:dyDescent="0.3">
      <c r="A47" s="89" t="s">
        <v>37</v>
      </c>
      <c r="B47" s="55">
        <v>1</v>
      </c>
      <c r="C47" s="105">
        <v>259902925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590FD-7242-467A-8CCD-1E26C0FB2BD8}">
  <sheetPr>
    <pageSetUpPr fitToPage="1"/>
  </sheetPr>
  <dimension ref="A1:H49"/>
  <sheetViews>
    <sheetView topLeftCell="A35" workbookViewId="0">
      <selection activeCell="G11" sqref="G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44742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246179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15839</v>
      </c>
      <c r="F21" s="62">
        <f>(F22+F23)</f>
        <v>6.4339362821361696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15839</v>
      </c>
      <c r="F22" s="62">
        <f>E22/E20*100</f>
        <v>6.4339362821361696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223074</v>
      </c>
      <c r="F27" s="62">
        <f>+F28+F29+F30</f>
        <v>90.614552825383157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223074</v>
      </c>
      <c r="F29" s="62">
        <f>E29/$E$20*100</f>
        <v>90.614552825383157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7266</v>
      </c>
      <c r="F32" s="75">
        <f>E32/$E$20*100</f>
        <v>2.9515108924806746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48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3916084</v>
      </c>
      <c r="D40" s="92">
        <v>4571636</v>
      </c>
      <c r="E40" s="91">
        <v>3309790</v>
      </c>
      <c r="F40" s="93">
        <v>3875411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44742</v>
      </c>
      <c r="E46" s="31"/>
    </row>
    <row r="47" spans="1:6" ht="13.8" thickBot="1" x14ac:dyDescent="0.3">
      <c r="A47" s="89" t="s">
        <v>37</v>
      </c>
      <c r="B47" s="55">
        <v>1</v>
      </c>
      <c r="C47" s="105">
        <v>242125612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B98FC-4A1C-4884-85B7-53A578C215F7}">
  <sheetPr>
    <pageSetUpPr fitToPage="1"/>
  </sheetPr>
  <dimension ref="A1:H49"/>
  <sheetViews>
    <sheetView workbookViewId="0">
      <selection activeCell="I18" sqref="I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44773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261485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17752</v>
      </c>
      <c r="F21" s="62">
        <f>(F22+F23)</f>
        <v>6.7889171462990223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17752</v>
      </c>
      <c r="F22" s="62">
        <f>E22/E20*100</f>
        <v>6.7889171462990223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233904</v>
      </c>
      <c r="F27" s="62">
        <f>+F28+F29+F30</f>
        <v>89.452167428341966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233904</v>
      </c>
      <c r="F29" s="62">
        <f>E29/$E$20*100</f>
        <v>89.452167428341966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9829</v>
      </c>
      <c r="F32" s="75">
        <f>E32/$E$20*100</f>
        <v>3.7589154253590071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49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6037982</v>
      </c>
      <c r="D40" s="92">
        <v>3637949</v>
      </c>
      <c r="E40" s="91">
        <v>5093398</v>
      </c>
      <c r="F40" s="93">
        <v>3089316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44773</v>
      </c>
      <c r="E46" s="31"/>
    </row>
    <row r="47" spans="1:6" ht="13.8" thickBot="1" x14ac:dyDescent="0.3">
      <c r="A47" s="89" t="s">
        <v>37</v>
      </c>
      <c r="B47" s="55">
        <v>1</v>
      </c>
      <c r="C47" s="105">
        <v>257576879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31236-A1F2-480D-B1A3-327BA798C38E}">
  <sheetPr>
    <pageSetUpPr fitToPage="1"/>
  </sheetPr>
  <dimension ref="A1:H50"/>
  <sheetViews>
    <sheetView workbookViewId="0">
      <selection activeCell="J22" sqref="J2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44804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252385</v>
      </c>
      <c r="F20" s="57">
        <f>+F21+F24+F27+F32</f>
        <v>99.999999999999986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9570</v>
      </c>
      <c r="F21" s="62">
        <f>(F22+F23)</f>
        <v>3.7918259801493748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9570</v>
      </c>
      <c r="F22" s="62">
        <f>E22/E20*100</f>
        <v>3.7918259801493748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229274</v>
      </c>
      <c r="F27" s="62">
        <f>+F28+F29+F30</f>
        <v>90.842958178972594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229274</v>
      </c>
      <c r="F29" s="62">
        <f>E29/$E$20*100</f>
        <v>90.842958178972594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13541</v>
      </c>
      <c r="F32" s="75">
        <f>E32/$E$20*100</f>
        <v>5.3652158408780242</v>
      </c>
    </row>
    <row r="33" spans="1:6" hidden="1" x14ac:dyDescent="0.25">
      <c r="A33" s="76"/>
      <c r="B33" s="77"/>
      <c r="C33" s="77"/>
      <c r="D33" s="78"/>
      <c r="E33" s="79">
        <v>0</v>
      </c>
      <c r="F33" s="80">
        <f>E33/$E$20*100</f>
        <v>0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31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x14ac:dyDescent="0.25">
      <c r="A38" s="107" t="s">
        <v>32</v>
      </c>
      <c r="B38" s="110" t="s">
        <v>14</v>
      </c>
      <c r="C38" s="113" t="s">
        <v>33</v>
      </c>
      <c r="D38" s="114"/>
      <c r="E38" s="113" t="s">
        <v>34</v>
      </c>
      <c r="F38" s="114"/>
    </row>
    <row r="39" spans="1:6" x14ac:dyDescent="0.25">
      <c r="A39" s="108"/>
      <c r="B39" s="111"/>
      <c r="C39" s="87" t="s">
        <v>35</v>
      </c>
      <c r="D39" s="88" t="s">
        <v>36</v>
      </c>
      <c r="E39" s="87" t="s">
        <v>35</v>
      </c>
      <c r="F39" s="88" t="s">
        <v>36</v>
      </c>
    </row>
    <row r="40" spans="1:6" ht="13.8" thickBot="1" x14ac:dyDescent="0.3">
      <c r="A40" s="109"/>
      <c r="B40" s="112"/>
      <c r="C40" s="115" t="s">
        <v>50</v>
      </c>
      <c r="D40" s="115"/>
      <c r="E40" s="115"/>
      <c r="F40" s="116"/>
    </row>
    <row r="41" spans="1:6" ht="13.8" thickBot="1" x14ac:dyDescent="0.3">
      <c r="A41" s="89" t="s">
        <v>37</v>
      </c>
      <c r="B41" s="90">
        <v>1</v>
      </c>
      <c r="C41" s="91">
        <v>4276338</v>
      </c>
      <c r="D41" s="92">
        <v>4264820</v>
      </c>
      <c r="E41" s="91">
        <v>3815335</v>
      </c>
      <c r="F41" s="93">
        <v>3805179</v>
      </c>
    </row>
    <row r="42" spans="1:6" x14ac:dyDescent="0.25">
      <c r="A42" s="76"/>
      <c r="B42" s="83"/>
      <c r="C42" s="94"/>
      <c r="D42" s="94"/>
      <c r="E42" s="94"/>
      <c r="F42" s="94"/>
    </row>
    <row r="44" spans="1:6" ht="15.6" x14ac:dyDescent="0.25">
      <c r="A44" s="81" t="s">
        <v>38</v>
      </c>
      <c r="B44" s="83"/>
      <c r="C44" s="83"/>
      <c r="D44" s="84"/>
      <c r="E44" s="85"/>
    </row>
    <row r="45" spans="1:6" ht="13.8" thickBot="1" x14ac:dyDescent="0.3">
      <c r="A45" s="76"/>
      <c r="B45" s="83"/>
      <c r="C45" s="95"/>
      <c r="D45" s="95"/>
    </row>
    <row r="46" spans="1:6" x14ac:dyDescent="0.25">
      <c r="A46" s="117" t="s">
        <v>32</v>
      </c>
      <c r="B46" s="119" t="s">
        <v>14</v>
      </c>
      <c r="C46" s="120" t="s">
        <v>39</v>
      </c>
      <c r="D46" s="121"/>
      <c r="E46" s="96"/>
    </row>
    <row r="47" spans="1:6" ht="13.8" thickBot="1" x14ac:dyDescent="0.3">
      <c r="A47" s="118"/>
      <c r="B47" s="112"/>
      <c r="C47" s="97" t="s">
        <v>40</v>
      </c>
      <c r="D47" s="98">
        <f>F19</f>
        <v>44804</v>
      </c>
      <c r="E47" s="31"/>
    </row>
    <row r="48" spans="1:6" ht="13.8" thickBot="1" x14ac:dyDescent="0.3">
      <c r="A48" s="89" t="s">
        <v>37</v>
      </c>
      <c r="B48" s="55">
        <v>1</v>
      </c>
      <c r="C48" s="105">
        <v>248487106</v>
      </c>
      <c r="D48" s="106"/>
      <c r="E48" s="99"/>
    </row>
    <row r="50" spans="1:6" ht="52.8" x14ac:dyDescent="0.3">
      <c r="A50" s="100" t="s">
        <v>41</v>
      </c>
      <c r="B50" s="101"/>
      <c r="C50" s="101"/>
      <c r="D50" s="102"/>
      <c r="E50" s="102"/>
      <c r="F50" s="103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C41CE-ED5F-402E-BB6B-88D9C0F174AF}">
  <sheetPr>
    <pageSetUpPr fitToPage="1"/>
  </sheetPr>
  <dimension ref="A1:H50"/>
  <sheetViews>
    <sheetView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44834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233208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9366</v>
      </c>
      <c r="F21" s="62">
        <f>(F22+F23)</f>
        <v>4.0161572501800968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9366</v>
      </c>
      <c r="F22" s="62">
        <f>E22/E20*100</f>
        <v>4.0161572501800968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208285</v>
      </c>
      <c r="F27" s="62">
        <f>+F28+F29+F30</f>
        <v>89.312973825940787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208285</v>
      </c>
      <c r="F29" s="62">
        <f>E29/$E$20*100</f>
        <v>89.312973825940787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15557</v>
      </c>
      <c r="F32" s="75">
        <f>E32/$E$20*100</f>
        <v>6.6708689238791123</v>
      </c>
    </row>
    <row r="33" spans="1:6" hidden="1" x14ac:dyDescent="0.25">
      <c r="A33" s="76"/>
      <c r="B33" s="77"/>
      <c r="C33" s="77"/>
      <c r="D33" s="78"/>
      <c r="E33" s="79">
        <v>0</v>
      </c>
      <c r="F33" s="80">
        <f>E33/$E$20*100</f>
        <v>0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31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x14ac:dyDescent="0.25">
      <c r="A38" s="107" t="s">
        <v>32</v>
      </c>
      <c r="B38" s="110" t="s">
        <v>14</v>
      </c>
      <c r="C38" s="113" t="s">
        <v>33</v>
      </c>
      <c r="D38" s="114"/>
      <c r="E38" s="113" t="s">
        <v>34</v>
      </c>
      <c r="F38" s="114"/>
    </row>
    <row r="39" spans="1:6" x14ac:dyDescent="0.25">
      <c r="A39" s="108"/>
      <c r="B39" s="111"/>
      <c r="C39" s="87" t="s">
        <v>35</v>
      </c>
      <c r="D39" s="88" t="s">
        <v>36</v>
      </c>
      <c r="E39" s="87" t="s">
        <v>35</v>
      </c>
      <c r="F39" s="88" t="s">
        <v>36</v>
      </c>
    </row>
    <row r="40" spans="1:6" ht="13.8" thickBot="1" x14ac:dyDescent="0.3">
      <c r="A40" s="109"/>
      <c r="B40" s="112"/>
      <c r="C40" s="115" t="s">
        <v>51</v>
      </c>
      <c r="D40" s="115"/>
      <c r="E40" s="115"/>
      <c r="F40" s="116"/>
    </row>
    <row r="41" spans="1:6" ht="13.8" thickBot="1" x14ac:dyDescent="0.3">
      <c r="A41" s="89" t="s">
        <v>37</v>
      </c>
      <c r="B41" s="90">
        <v>1</v>
      </c>
      <c r="C41" s="91">
        <v>4286788</v>
      </c>
      <c r="D41" s="92">
        <v>4050432</v>
      </c>
      <c r="E41" s="91">
        <v>3615647</v>
      </c>
      <c r="F41" s="93">
        <v>3424920</v>
      </c>
    </row>
    <row r="42" spans="1:6" x14ac:dyDescent="0.25">
      <c r="A42" s="76"/>
      <c r="B42" s="83"/>
      <c r="C42" s="94"/>
      <c r="D42" s="94"/>
      <c r="E42" s="94"/>
      <c r="F42" s="94"/>
    </row>
    <row r="44" spans="1:6" ht="15.6" x14ac:dyDescent="0.25">
      <c r="A44" s="81" t="s">
        <v>38</v>
      </c>
      <c r="B44" s="83"/>
      <c r="C44" s="83"/>
      <c r="D44" s="84"/>
      <c r="E44" s="85"/>
    </row>
    <row r="45" spans="1:6" ht="13.8" thickBot="1" x14ac:dyDescent="0.3">
      <c r="A45" s="76"/>
      <c r="B45" s="83"/>
      <c r="C45" s="95"/>
      <c r="D45" s="95"/>
    </row>
    <row r="46" spans="1:6" x14ac:dyDescent="0.25">
      <c r="A46" s="117" t="s">
        <v>32</v>
      </c>
      <c r="B46" s="119" t="s">
        <v>14</v>
      </c>
      <c r="C46" s="120" t="s">
        <v>39</v>
      </c>
      <c r="D46" s="121"/>
      <c r="E46" s="96"/>
    </row>
    <row r="47" spans="1:6" ht="13.8" thickBot="1" x14ac:dyDescent="0.3">
      <c r="A47" s="118"/>
      <c r="B47" s="112"/>
      <c r="C47" s="97" t="s">
        <v>40</v>
      </c>
      <c r="D47" s="98">
        <f>F19</f>
        <v>44834</v>
      </c>
      <c r="E47" s="31"/>
    </row>
    <row r="48" spans="1:6" ht="13.8" thickBot="1" x14ac:dyDescent="0.3">
      <c r="A48" s="89" t="s">
        <v>37</v>
      </c>
      <c r="B48" s="55">
        <v>1</v>
      </c>
      <c r="C48" s="105">
        <v>229336243</v>
      </c>
      <c r="D48" s="106"/>
      <c r="E48" s="99"/>
    </row>
    <row r="50" spans="1:6" ht="52.8" x14ac:dyDescent="0.3">
      <c r="A50" s="100" t="s">
        <v>41</v>
      </c>
      <c r="B50" s="101"/>
      <c r="C50" s="101"/>
      <c r="D50" s="102"/>
      <c r="E50" s="102"/>
      <c r="F50" s="103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2023-01-06T12:53:41Z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2020-11-24T10:26:21Z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28b3e018-5bbd-4d18-a0b4-6e730ca3c553</vt:lpwstr>
  </property>
  <property fmtid="{D5CDD505-2E9C-101B-9397-08002B2CF9AE}" pid="8" name="MSIP_Label_2a6524ed-fb1a-49fd-bafe-15c5e5ffd047_ContentBits">
    <vt:lpwstr>0</vt:lpwstr>
  </property>
</Properties>
</file>