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210" windowWidth="22995" windowHeight="9465" tabRatio="769" firstSheet="2" activeTab="11"/>
  </bookViews>
  <sheets>
    <sheet name="leden 2018" sheetId="4" r:id="rId1"/>
    <sheet name="únor 2018" sheetId="5" r:id="rId2"/>
    <sheet name="březen 2018" sheetId="6" r:id="rId3"/>
    <sheet name="duben 2018" sheetId="7" r:id="rId4"/>
    <sheet name="květen 2018" sheetId="8" r:id="rId5"/>
    <sheet name="červen 2018" sheetId="9" r:id="rId6"/>
    <sheet name="červenec 2018" sheetId="10" r:id="rId7"/>
    <sheet name="srpen 2018" sheetId="11" r:id="rId8"/>
    <sheet name="září 2018" sheetId="12" r:id="rId9"/>
    <sheet name="říjen 2018" sheetId="13" r:id="rId10"/>
    <sheet name="listopad 2018" sheetId="14" r:id="rId11"/>
    <sheet name="prosinec 2018" sheetId="15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28" i="15" l="1"/>
  <c r="E25" i="15"/>
  <c r="E22" i="15"/>
  <c r="E21" i="15" l="1"/>
  <c r="F32" i="15" s="1"/>
  <c r="F30" i="15"/>
  <c r="F23" i="15"/>
  <c r="F22" i="15" s="1"/>
  <c r="F31" i="15"/>
  <c r="F26" i="15"/>
  <c r="E28" i="14"/>
  <c r="E25" i="14"/>
  <c r="E22" i="14"/>
  <c r="F29" i="15" l="1"/>
  <c r="F28" i="15" s="1"/>
  <c r="F33" i="15"/>
  <c r="F27" i="15"/>
  <c r="F25" i="15"/>
  <c r="E21" i="14"/>
  <c r="F32" i="14" s="1"/>
  <c r="E28" i="13"/>
  <c r="E25" i="13"/>
  <c r="E22" i="13"/>
  <c r="F21" i="15" l="1"/>
  <c r="F26" i="14"/>
  <c r="F23" i="14"/>
  <c r="F22" i="14" s="1"/>
  <c r="F31" i="14"/>
  <c r="F30" i="14"/>
  <c r="F29" i="14"/>
  <c r="F33" i="14"/>
  <c r="F27" i="14"/>
  <c r="F25" i="14" s="1"/>
  <c r="E21" i="13"/>
  <c r="F33" i="13" s="1"/>
  <c r="E28" i="12"/>
  <c r="E25" i="12"/>
  <c r="E22" i="12"/>
  <c r="F21" i="14" l="1"/>
  <c r="F28" i="14"/>
  <c r="F23" i="13"/>
  <c r="F22" i="13" s="1"/>
  <c r="F26" i="13"/>
  <c r="F30" i="13"/>
  <c r="F31" i="13"/>
  <c r="F27" i="13"/>
  <c r="F32" i="13"/>
  <c r="F29" i="13"/>
  <c r="E21" i="12"/>
  <c r="F32" i="12" s="1"/>
  <c r="E28" i="11"/>
  <c r="E25" i="11"/>
  <c r="E22" i="11"/>
  <c r="F28" i="13" l="1"/>
  <c r="F25" i="13"/>
  <c r="F26" i="12"/>
  <c r="F23" i="12"/>
  <c r="F22" i="12" s="1"/>
  <c r="F31" i="12"/>
  <c r="F30" i="12"/>
  <c r="F29" i="12"/>
  <c r="F33" i="12"/>
  <c r="F27" i="12"/>
  <c r="E21" i="11"/>
  <c r="F33" i="11" s="1"/>
  <c r="E28" i="10"/>
  <c r="E25" i="10"/>
  <c r="E22" i="10"/>
  <c r="F21" i="13" l="1"/>
  <c r="F25" i="12"/>
  <c r="F28" i="12"/>
  <c r="F32" i="11"/>
  <c r="F29" i="11"/>
  <c r="F27" i="11"/>
  <c r="F31" i="11"/>
  <c r="F26" i="11"/>
  <c r="F30" i="11"/>
  <c r="F23" i="11"/>
  <c r="F22" i="11" s="1"/>
  <c r="F28" i="11"/>
  <c r="F25" i="11"/>
  <c r="E21" i="10"/>
  <c r="F31" i="10" s="1"/>
  <c r="E28" i="9"/>
  <c r="E25" i="9"/>
  <c r="E22" i="9"/>
  <c r="F21" i="12" l="1"/>
  <c r="F21" i="11"/>
  <c r="F33" i="10"/>
  <c r="F26" i="10"/>
  <c r="F27" i="10"/>
  <c r="F32" i="10"/>
  <c r="F29" i="10"/>
  <c r="F23" i="10"/>
  <c r="F22" i="10" s="1"/>
  <c r="F30" i="10"/>
  <c r="E21" i="9"/>
  <c r="F32" i="9" s="1"/>
  <c r="E28" i="8"/>
  <c r="E25" i="8"/>
  <c r="E22" i="8"/>
  <c r="F25" i="10" l="1"/>
  <c r="F28" i="10"/>
  <c r="F26" i="9"/>
  <c r="F23" i="9"/>
  <c r="F22" i="9" s="1"/>
  <c r="F31" i="9"/>
  <c r="F30" i="9"/>
  <c r="F29" i="9"/>
  <c r="F33" i="9"/>
  <c r="F27" i="9"/>
  <c r="F25" i="9" s="1"/>
  <c r="E21" i="8"/>
  <c r="F32" i="8" s="1"/>
  <c r="E28" i="7"/>
  <c r="E25" i="7"/>
  <c r="E22" i="7"/>
  <c r="F21" i="10" l="1"/>
  <c r="F28" i="9"/>
  <c r="F21" i="9" s="1"/>
  <c r="F26" i="8"/>
  <c r="F23" i="8"/>
  <c r="F22" i="8" s="1"/>
  <c r="F31" i="8"/>
  <c r="F30" i="8"/>
  <c r="F29" i="8"/>
  <c r="F33" i="8"/>
  <c r="F27" i="8"/>
  <c r="F25" i="8" s="1"/>
  <c r="E21" i="7"/>
  <c r="F32" i="7" s="1"/>
  <c r="E28" i="6"/>
  <c r="E25" i="6"/>
  <c r="E22" i="6"/>
  <c r="F21" i="8" l="1"/>
  <c r="F28" i="8"/>
  <c r="F26" i="7"/>
  <c r="F23" i="7"/>
  <c r="F22" i="7" s="1"/>
  <c r="F31" i="7"/>
  <c r="F30" i="7"/>
  <c r="F29" i="7"/>
  <c r="F33" i="7"/>
  <c r="F27" i="7"/>
  <c r="F25" i="7" s="1"/>
  <c r="E21" i="6"/>
  <c r="F33" i="6" s="1"/>
  <c r="E28" i="5"/>
  <c r="E25" i="5"/>
  <c r="E22" i="5"/>
  <c r="F21" i="7" l="1"/>
  <c r="F28" i="7"/>
  <c r="F29" i="6"/>
  <c r="F28" i="6" s="1"/>
  <c r="F32" i="6"/>
  <c r="F27" i="6"/>
  <c r="F31" i="6"/>
  <c r="F23" i="6"/>
  <c r="F22" i="6" s="1"/>
  <c r="F30" i="6"/>
  <c r="F26" i="6"/>
  <c r="F25" i="6" s="1"/>
  <c r="E21" i="5"/>
  <c r="F33" i="5" s="1"/>
  <c r="E28" i="4"/>
  <c r="E25" i="4"/>
  <c r="E22" i="4"/>
  <c r="F21" i="6" l="1"/>
  <c r="F29" i="5"/>
  <c r="F30" i="5"/>
  <c r="F23" i="5"/>
  <c r="F22" i="5" s="1"/>
  <c r="F26" i="5"/>
  <c r="F31" i="5"/>
  <c r="F27" i="5"/>
  <c r="F32" i="5"/>
  <c r="F25" i="5"/>
  <c r="E21" i="4"/>
  <c r="F32" i="4" s="1"/>
  <c r="F28" i="5" l="1"/>
  <c r="F21" i="5" s="1"/>
  <c r="F26" i="4"/>
  <c r="F23" i="4"/>
  <c r="F22" i="4" s="1"/>
  <c r="F31" i="4"/>
  <c r="F30" i="4"/>
  <c r="F29" i="4"/>
  <c r="F33" i="4"/>
  <c r="F27" i="4"/>
  <c r="F25" i="4" s="1"/>
  <c r="F21" i="4" l="1"/>
  <c r="F28" i="4"/>
</calcChain>
</file>

<file path=xl/sharedStrings.xml><?xml version="1.0" encoding="utf-8"?>
<sst xmlns="http://schemas.openxmlformats.org/spreadsheetml/2006/main" count="600" uniqueCount="55">
  <si>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</si>
  <si>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</si>
  <si>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</si>
  <si>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emerging markets akcií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</si>
  <si>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</si>
  <si>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</si>
  <si>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</si>
  <si>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</si>
  <si>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</si>
  <si>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</si>
  <si>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</si>
  <si>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</si>
  <si>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Třída Kapitalizační  CZ0008475274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</si>
  <si>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</si>
  <si>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</si>
  <si>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</si>
  <si>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</si>
  <si>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</si>
  <si>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</si>
  <si>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</si>
  <si>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</si>
  <si>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</si>
  <si>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</si>
  <si>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</si>
  <si>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</si>
  <si>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</si>
  <si>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</si>
  <si>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</si>
  <si>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</si>
  <si>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</si>
  <si>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</si>
  <si>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</si>
  <si>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</si>
  <si>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</si>
  <si>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</si>
  <si>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</si>
  <si>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</si>
  <si>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</si>
  <si>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CZ0008475274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</si>
  <si>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</si>
  <si>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</si>
  <si>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</si>
  <si>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</si>
  <si>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- 31.1.2018</t>
  </si>
  <si>
    <t>za období 1.2. - 28.2.2018</t>
  </si>
  <si>
    <t>za období 1.3. - 31.3.2018</t>
  </si>
  <si>
    <t>za období 1.4. - 30.4.2018</t>
  </si>
  <si>
    <t>za období 1.5. - 31.5.2018</t>
  </si>
  <si>
    <t>za období 1.6. - 30.6.2018</t>
  </si>
  <si>
    <t>za období 1.7. - 31.7.2018</t>
  </si>
  <si>
    <t>za období 1.8. - 31.8.2018</t>
  </si>
  <si>
    <t>za období 1.9. - 30.9.2018</t>
  </si>
  <si>
    <t>za období 1.10. - 31.10.2018</t>
  </si>
  <si>
    <t>za období 1.11. - 30.11.2018</t>
  </si>
  <si>
    <t>za období 1.12. - 31.12.2018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</si>
</sst>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50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1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7" xfId="1" applyFont="1" applyFill="1" applyBorder="1" applyAlignment="1">
      <alignment horizontal="center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F44" sqref="F4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29"/>
      <c r="D12" s="15"/>
      <c r="E12" s="140"/>
      <c r="F12" s="140"/>
    </row>
    <row r="13" spans="1:6" x14ac:dyDescent="0.2">
      <c r="A13" s="30"/>
      <c r="B13" s="31"/>
      <c r="C13" s="31"/>
      <c r="D13" s="15"/>
      <c r="E13" s="32"/>
      <c r="F13" s="32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43131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170270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2476</v>
      </c>
      <c r="F22" s="67">
        <f>+F23+F24</f>
        <v>1.4541610383508545</v>
      </c>
    </row>
    <row r="23" spans="1:8" x14ac:dyDescent="0.2">
      <c r="A23" s="68" t="s">
        <v>21</v>
      </c>
      <c r="B23" s="69"/>
      <c r="C23" s="69"/>
      <c r="D23" s="65">
        <v>4</v>
      </c>
      <c r="E23" s="66">
        <v>2476</v>
      </c>
      <c r="F23" s="67">
        <f>E23/E21*100</f>
        <v>1.4541610383508545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E26+E27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166399</v>
      </c>
      <c r="F28" s="67">
        <f>+F29+F30+F31</f>
        <v>97.726551946907847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166399</v>
      </c>
      <c r="F30" s="67">
        <f>E30/$E$21*100</f>
        <v>97.726551946907847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1395</v>
      </c>
      <c r="F33" s="80">
        <f>E33/$E$21*100</f>
        <v>0.81928701474129317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43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1740325</v>
      </c>
      <c r="D41" s="97">
        <v>748881</v>
      </c>
      <c r="E41" s="96">
        <v>1719732.27</v>
      </c>
      <c r="F41" s="98">
        <v>748946.28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43131</v>
      </c>
      <c r="E47" s="35"/>
    </row>
    <row r="48" spans="1:6" ht="13.5" thickBot="1" x14ac:dyDescent="0.25">
      <c r="A48" s="94" t="s">
        <v>38</v>
      </c>
      <c r="B48" s="60">
        <v>1</v>
      </c>
      <c r="C48" s="137">
        <v>169834225.56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I30" sqref="I3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6"/>
      <c r="D12" s="15"/>
      <c r="E12" s="140"/>
      <c r="F12" s="140"/>
    </row>
    <row r="13" spans="1:6" x14ac:dyDescent="0.2">
      <c r="A13" s="30"/>
      <c r="B13" s="31"/>
      <c r="C13" s="31"/>
      <c r="D13" s="15"/>
      <c r="E13" s="125"/>
      <c r="F13" s="125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43404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157436</v>
      </c>
      <c r="F21" s="62">
        <f>+F22+F25+F28+F33</f>
        <v>99.999999999999986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6065</v>
      </c>
      <c r="F22" s="67">
        <f>+F23+F24</f>
        <v>3.8523590538377497</v>
      </c>
    </row>
    <row r="23" spans="1:8" x14ac:dyDescent="0.2">
      <c r="A23" s="68" t="s">
        <v>21</v>
      </c>
      <c r="B23" s="69"/>
      <c r="C23" s="69"/>
      <c r="D23" s="65">
        <v>4</v>
      </c>
      <c r="E23" s="66">
        <v>6065</v>
      </c>
      <c r="F23" s="67">
        <f>E23/E21*100</f>
        <v>3.8523590538377497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E26+E27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150817</v>
      </c>
      <c r="F28" s="67">
        <f>+F29+F30+F31</f>
        <v>95.795751924591571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150817</v>
      </c>
      <c r="F30" s="67">
        <f>E30/$E$21*100</f>
        <v>95.795751924591571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554</v>
      </c>
      <c r="F33" s="80">
        <f>E33/$E$21*100</f>
        <v>0.35188902157066998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52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4220084</v>
      </c>
      <c r="D41" s="97">
        <v>1301797</v>
      </c>
      <c r="E41" s="96">
        <v>3729522</v>
      </c>
      <c r="F41" s="98">
        <v>1154943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43404</v>
      </c>
      <c r="E47" s="35"/>
    </row>
    <row r="48" spans="1:6" ht="13.5" thickBot="1" x14ac:dyDescent="0.25">
      <c r="A48" s="94" t="s">
        <v>38</v>
      </c>
      <c r="B48" s="60">
        <v>1</v>
      </c>
      <c r="C48" s="137">
        <v>156289770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K28" sqref="K2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7"/>
      <c r="D12" s="15"/>
      <c r="E12" s="140"/>
      <c r="F12" s="140"/>
    </row>
    <row r="13" spans="1:6" x14ac:dyDescent="0.2">
      <c r="A13" s="30"/>
      <c r="B13" s="31"/>
      <c r="C13" s="31"/>
      <c r="D13" s="15"/>
      <c r="E13" s="128"/>
      <c r="F13" s="128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43434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180441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16178</v>
      </c>
      <c r="F22" s="67">
        <f>+F23+F24</f>
        <v>8.9658115395059887</v>
      </c>
    </row>
    <row r="23" spans="1:8" x14ac:dyDescent="0.2">
      <c r="A23" s="68" t="s">
        <v>21</v>
      </c>
      <c r="B23" s="69"/>
      <c r="C23" s="69"/>
      <c r="D23" s="65">
        <v>4</v>
      </c>
      <c r="E23" s="66">
        <v>16178</v>
      </c>
      <c r="F23" s="67">
        <f>E23/E21*100</f>
        <v>8.9658115395059887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E26+E27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163548</v>
      </c>
      <c r="F28" s="67">
        <f>+F29+F30+F31</f>
        <v>90.637937054217161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163548</v>
      </c>
      <c r="F30" s="67">
        <f>E30/$E$21*100</f>
        <v>90.637937054217161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715</v>
      </c>
      <c r="F33" s="80">
        <f>E33/$E$21*100</f>
        <v>0.39625140627684391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53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14029100</v>
      </c>
      <c r="D41" s="97">
        <v>1786204</v>
      </c>
      <c r="E41" s="96">
        <v>12294752</v>
      </c>
      <c r="F41" s="98">
        <v>1577584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43434</v>
      </c>
      <c r="E47" s="35"/>
    </row>
    <row r="48" spans="1:6" ht="13.5" thickBot="1" x14ac:dyDescent="0.25">
      <c r="A48" s="94" t="s">
        <v>38</v>
      </c>
      <c r="B48" s="60">
        <v>1</v>
      </c>
      <c r="C48" s="137">
        <v>174664834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workbookViewId="0">
      <selection activeCell="F34" sqref="F3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30"/>
      <c r="D12" s="15"/>
      <c r="E12" s="140"/>
      <c r="F12" s="140"/>
    </row>
    <row r="13" spans="1:6" x14ac:dyDescent="0.2">
      <c r="A13" s="30"/>
      <c r="B13" s="31"/>
      <c r="C13" s="31"/>
      <c r="D13" s="15"/>
      <c r="E13" s="129"/>
      <c r="F13" s="129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43465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165451</v>
      </c>
      <c r="F21" s="62">
        <f>+F22+F25+F28+F33</f>
        <v>99.999999999999986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7013</v>
      </c>
      <c r="F22" s="67">
        <f>+F23+F24</f>
        <v>4.2387172032807303</v>
      </c>
    </row>
    <row r="23" spans="1:8" x14ac:dyDescent="0.2">
      <c r="A23" s="68" t="s">
        <v>21</v>
      </c>
      <c r="B23" s="69"/>
      <c r="C23" s="69"/>
      <c r="D23" s="65">
        <v>4</v>
      </c>
      <c r="E23" s="66">
        <v>7013</v>
      </c>
      <c r="F23" s="67">
        <f>E23/E21*100</f>
        <v>4.2387172032807303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E26+E27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157290</v>
      </c>
      <c r="F28" s="67">
        <f>+F29+F30+F31</f>
        <v>95.067421774422627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157290</v>
      </c>
      <c r="F30" s="67">
        <f>E30/$E$21*100</f>
        <v>95.067421774422627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1148</v>
      </c>
      <c r="F33" s="80">
        <f>E33/$E$21*100</f>
        <v>0.6938610222966316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54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1155282</v>
      </c>
      <c r="D41" s="97">
        <v>1557174</v>
      </c>
      <c r="E41" s="96">
        <v>1020717</v>
      </c>
      <c r="F41" s="98">
        <v>1366382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43465</v>
      </c>
      <c r="E47" s="35"/>
    </row>
    <row r="48" spans="1:6" ht="13.5" thickBot="1" x14ac:dyDescent="0.25">
      <c r="A48" s="94" t="s">
        <v>38</v>
      </c>
      <c r="B48" s="60">
        <v>1</v>
      </c>
      <c r="C48" s="137">
        <v>165209360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H47" sqref="H4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09"/>
      <c r="D12" s="15"/>
      <c r="E12" s="140"/>
      <c r="F12" s="140"/>
    </row>
    <row r="13" spans="1:6" x14ac:dyDescent="0.2">
      <c r="A13" s="30"/>
      <c r="B13" s="31"/>
      <c r="C13" s="31"/>
      <c r="D13" s="15"/>
      <c r="E13" s="110"/>
      <c r="F13" s="110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43159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171267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2923</v>
      </c>
      <c r="F22" s="67">
        <f>+F23+F24</f>
        <v>1.7066918904400732</v>
      </c>
    </row>
    <row r="23" spans="1:8" x14ac:dyDescent="0.2">
      <c r="A23" s="68" t="s">
        <v>21</v>
      </c>
      <c r="B23" s="69"/>
      <c r="C23" s="69"/>
      <c r="D23" s="65">
        <v>4</v>
      </c>
      <c r="E23" s="66">
        <v>2923</v>
      </c>
      <c r="F23" s="67">
        <f>E23/E21*100</f>
        <v>1.7066918904400732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E26+E27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167477</v>
      </c>
      <c r="F28" s="67">
        <f>+F29+F30+F31</f>
        <v>97.787080990500215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167477</v>
      </c>
      <c r="F30" s="67">
        <f>E30/$E$21*100</f>
        <v>97.787080990500215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867</v>
      </c>
      <c r="F33" s="80">
        <f>E33/$E$21*100</f>
        <v>0.50622711905971385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44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3908091</v>
      </c>
      <c r="D41" s="97">
        <v>772277</v>
      </c>
      <c r="E41" s="96">
        <v>3776876.05</v>
      </c>
      <c r="F41" s="98">
        <v>743701.01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43159</v>
      </c>
      <c r="E47" s="35"/>
    </row>
    <row r="48" spans="1:6" ht="13.5" thickBot="1" x14ac:dyDescent="0.25">
      <c r="A48" s="94" t="s">
        <v>38</v>
      </c>
      <c r="B48" s="60">
        <v>1</v>
      </c>
      <c r="C48" s="137">
        <v>170962720.81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G33" sqref="G3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12"/>
      <c r="D12" s="15"/>
      <c r="E12" s="140"/>
      <c r="F12" s="140"/>
    </row>
    <row r="13" spans="1:6" x14ac:dyDescent="0.2">
      <c r="A13" s="30"/>
      <c r="B13" s="31"/>
      <c r="C13" s="31"/>
      <c r="D13" s="15"/>
      <c r="E13" s="111"/>
      <c r="F13" s="111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43190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165943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4640</v>
      </c>
      <c r="F22" s="67">
        <f>+F23+F24</f>
        <v>2.7961408435426622</v>
      </c>
    </row>
    <row r="23" spans="1:8" x14ac:dyDescent="0.2">
      <c r="A23" s="68" t="s">
        <v>21</v>
      </c>
      <c r="B23" s="69"/>
      <c r="C23" s="69"/>
      <c r="D23" s="65">
        <v>4</v>
      </c>
      <c r="E23" s="66">
        <v>4640</v>
      </c>
      <c r="F23" s="67">
        <f>E23/E21*100</f>
        <v>2.7961408435426622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E26+E27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160484</v>
      </c>
      <c r="F28" s="67">
        <f>+F29+F30+F31</f>
        <v>96.710316192909616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160484</v>
      </c>
      <c r="F30" s="67">
        <f>E30/$E$21*100</f>
        <v>96.710316192909616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819</v>
      </c>
      <c r="F33" s="80">
        <f>E33/$E$21*100</f>
        <v>0.4935429635477242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45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2293550</v>
      </c>
      <c r="D41" s="97">
        <v>585872</v>
      </c>
      <c r="E41" s="96">
        <v>2230645.46</v>
      </c>
      <c r="F41" s="98">
        <v>575925.78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43188</v>
      </c>
      <c r="E47" s="35"/>
    </row>
    <row r="48" spans="1:6" ht="13.5" thickBot="1" x14ac:dyDescent="0.25">
      <c r="A48" s="94" t="s">
        <v>38</v>
      </c>
      <c r="B48" s="60">
        <v>1</v>
      </c>
      <c r="C48" s="137">
        <v>165709345.27000001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H30" sqref="H3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13"/>
      <c r="D12" s="15"/>
      <c r="E12" s="140"/>
      <c r="F12" s="140"/>
    </row>
    <row r="13" spans="1:6" x14ac:dyDescent="0.2">
      <c r="A13" s="30"/>
      <c r="B13" s="31"/>
      <c r="C13" s="31"/>
      <c r="D13" s="15"/>
      <c r="E13" s="114"/>
      <c r="F13" s="114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43220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170471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5706</v>
      </c>
      <c r="F22" s="67">
        <f>+F23+F24</f>
        <v>3.3471968839274715</v>
      </c>
    </row>
    <row r="23" spans="1:8" x14ac:dyDescent="0.2">
      <c r="A23" s="68" t="s">
        <v>21</v>
      </c>
      <c r="B23" s="69"/>
      <c r="C23" s="69"/>
      <c r="D23" s="65">
        <v>4</v>
      </c>
      <c r="E23" s="66">
        <v>5706</v>
      </c>
      <c r="F23" s="67">
        <f>E23/E21*100</f>
        <v>3.3471968839274715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E26+E27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163945</v>
      </c>
      <c r="F28" s="67">
        <f>+F29+F30+F31</f>
        <v>96.171782883892277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163945</v>
      </c>
      <c r="F30" s="67">
        <f>E30/$E$21*100</f>
        <v>96.171782883892277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820</v>
      </c>
      <c r="F33" s="80">
        <f>E33/$E$21*100</f>
        <v>0.48102023218025358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46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1968774</v>
      </c>
      <c r="D41" s="97">
        <v>502480</v>
      </c>
      <c r="E41" s="96">
        <v>1884002.4</v>
      </c>
      <c r="F41" s="98">
        <v>482332.77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43220</v>
      </c>
      <c r="E47" s="35"/>
    </row>
    <row r="48" spans="1:6" ht="13.5" thickBot="1" x14ac:dyDescent="0.25">
      <c r="A48" s="94" t="s">
        <v>38</v>
      </c>
      <c r="B48" s="60">
        <v>1</v>
      </c>
      <c r="C48" s="137">
        <v>169800579.19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I36" sqref="I36:I3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16"/>
      <c r="D12" s="15"/>
      <c r="E12" s="140"/>
      <c r="F12" s="140"/>
    </row>
    <row r="13" spans="1:6" x14ac:dyDescent="0.2">
      <c r="A13" s="30"/>
      <c r="B13" s="31"/>
      <c r="C13" s="31"/>
      <c r="D13" s="15"/>
      <c r="E13" s="115"/>
      <c r="F13" s="115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43251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174867</v>
      </c>
      <c r="F21" s="62">
        <f>+F22+F25+F28+F33</f>
        <v>100.00000000000001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6008</v>
      </c>
      <c r="F22" s="67">
        <f>+F23+F24</f>
        <v>3.4357540302058136</v>
      </c>
    </row>
    <row r="23" spans="1:8" x14ac:dyDescent="0.2">
      <c r="A23" s="68" t="s">
        <v>21</v>
      </c>
      <c r="B23" s="69"/>
      <c r="C23" s="69"/>
      <c r="D23" s="65">
        <v>4</v>
      </c>
      <c r="E23" s="66">
        <v>6008</v>
      </c>
      <c r="F23" s="67">
        <f>E23/E21*100</f>
        <v>3.4357540302058136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E26+E27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168343</v>
      </c>
      <c r="F28" s="67">
        <f>+F29+F30+F31</f>
        <v>96.26916456506946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168343</v>
      </c>
      <c r="F30" s="67">
        <f>E30/$E$21*100</f>
        <v>96.26916456506946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516</v>
      </c>
      <c r="F33" s="80">
        <f>E33/$E$21*100</f>
        <v>0.29508140472473365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47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860555</v>
      </c>
      <c r="D41" s="97">
        <v>681307</v>
      </c>
      <c r="E41" s="96">
        <v>839138.78</v>
      </c>
      <c r="F41" s="98">
        <v>665716.05000000005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43251</v>
      </c>
      <c r="E47" s="35"/>
    </row>
    <row r="48" spans="1:6" ht="13.5" thickBot="1" x14ac:dyDescent="0.25">
      <c r="A48" s="94" t="s">
        <v>38</v>
      </c>
      <c r="B48" s="60">
        <v>1</v>
      </c>
      <c r="C48" s="137">
        <v>172811699.59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I23" sqref="I2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17"/>
      <c r="D12" s="15"/>
      <c r="E12" s="140"/>
      <c r="F12" s="140"/>
    </row>
    <row r="13" spans="1:6" x14ac:dyDescent="0.2">
      <c r="A13" s="30"/>
      <c r="B13" s="31"/>
      <c r="C13" s="31"/>
      <c r="D13" s="15"/>
      <c r="E13" s="118"/>
      <c r="F13" s="118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43281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165039</v>
      </c>
      <c r="F21" s="62">
        <f>+F22+F25+F28+F33</f>
        <v>100.00000000000001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5259</v>
      </c>
      <c r="F22" s="67">
        <f>+F23+F24</f>
        <v>3.1865195499245629</v>
      </c>
    </row>
    <row r="23" spans="1:8" x14ac:dyDescent="0.2">
      <c r="A23" s="68" t="s">
        <v>21</v>
      </c>
      <c r="B23" s="69"/>
      <c r="C23" s="69"/>
      <c r="D23" s="65">
        <v>4</v>
      </c>
      <c r="E23" s="66">
        <v>5259</v>
      </c>
      <c r="F23" s="67">
        <f>E23/E21*100</f>
        <v>3.1865195499245629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E26+E27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159163</v>
      </c>
      <c r="F28" s="67">
        <f>+F29+F30+F31</f>
        <v>96.43962942092476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159163</v>
      </c>
      <c r="F30" s="67">
        <f>E30/$E$21*100</f>
        <v>96.43962942092476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617</v>
      </c>
      <c r="F33" s="80">
        <f>E33/$E$21*100</f>
        <v>0.37385102915068558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48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871479</v>
      </c>
      <c r="D41" s="97">
        <v>1460375</v>
      </c>
      <c r="E41" s="96">
        <v>845701</v>
      </c>
      <c r="F41" s="98">
        <v>1407127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43280</v>
      </c>
      <c r="E47" s="35"/>
    </row>
    <row r="48" spans="1:6" ht="13.5" thickBot="1" x14ac:dyDescent="0.25">
      <c r="A48" s="94" t="s">
        <v>38</v>
      </c>
      <c r="B48" s="60">
        <v>1</v>
      </c>
      <c r="C48" s="137">
        <v>161536090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G36" sqref="G3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0"/>
      <c r="D12" s="15"/>
      <c r="E12" s="140"/>
      <c r="F12" s="140"/>
    </row>
    <row r="13" spans="1:6" x14ac:dyDescent="0.2">
      <c r="A13" s="30"/>
      <c r="B13" s="31"/>
      <c r="C13" s="31"/>
      <c r="D13" s="15"/>
      <c r="E13" s="119"/>
      <c r="F13" s="119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43312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167933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10960</v>
      </c>
      <c r="F22" s="67">
        <f>+F23+F24</f>
        <v>6.5264123191987284</v>
      </c>
    </row>
    <row r="23" spans="1:8" x14ac:dyDescent="0.2">
      <c r="A23" s="68" t="s">
        <v>21</v>
      </c>
      <c r="B23" s="69"/>
      <c r="C23" s="69"/>
      <c r="D23" s="65">
        <v>4</v>
      </c>
      <c r="E23" s="66">
        <v>10960</v>
      </c>
      <c r="F23" s="67">
        <f>E23/E21*100</f>
        <v>6.5264123191987284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E26+E27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156246</v>
      </c>
      <c r="F28" s="67">
        <f>+F29+F30+F31</f>
        <v>93.04067693663545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156246</v>
      </c>
      <c r="F30" s="67">
        <f>E30/$E$21*100</f>
        <v>93.04067693663545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727</v>
      </c>
      <c r="F33" s="80">
        <f>E33/$E$21*100</f>
        <v>0.43291074416582809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49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1344481</v>
      </c>
      <c r="D41" s="97">
        <v>475813</v>
      </c>
      <c r="E41" s="96">
        <v>1252018</v>
      </c>
      <c r="F41" s="98">
        <v>440416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43312</v>
      </c>
      <c r="E47" s="35"/>
    </row>
    <row r="48" spans="1:6" ht="13.5" thickBot="1" x14ac:dyDescent="0.25">
      <c r="A48" s="94" t="s">
        <v>38</v>
      </c>
      <c r="B48" s="60">
        <v>1</v>
      </c>
      <c r="C48" s="137">
        <v>167058116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I30" sqref="I3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1"/>
      <c r="D12" s="15"/>
      <c r="E12" s="140"/>
      <c r="F12" s="140"/>
    </row>
    <row r="13" spans="1:6" x14ac:dyDescent="0.2">
      <c r="A13" s="30"/>
      <c r="B13" s="31"/>
      <c r="C13" s="31"/>
      <c r="D13" s="15"/>
      <c r="E13" s="122"/>
      <c r="F13" s="122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43343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167735</v>
      </c>
      <c r="F21" s="62">
        <f>+F22+F25+F28+F33</f>
        <v>100.00000000000001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8229</v>
      </c>
      <c r="F22" s="67">
        <f>+F23+F24</f>
        <v>4.9059528422809793</v>
      </c>
    </row>
    <row r="23" spans="1:8" x14ac:dyDescent="0.2">
      <c r="A23" s="68" t="s">
        <v>21</v>
      </c>
      <c r="B23" s="69"/>
      <c r="C23" s="69"/>
      <c r="D23" s="65">
        <v>4</v>
      </c>
      <c r="E23" s="66">
        <v>8229</v>
      </c>
      <c r="F23" s="67">
        <f>E23/E21*100</f>
        <v>4.9059528422809793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E26+E27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158877</v>
      </c>
      <c r="F28" s="67">
        <f>+F29+F30+F31</f>
        <v>94.719050883834626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158877</v>
      </c>
      <c r="F30" s="67">
        <f>E30/$E$21*100</f>
        <v>94.719050883834626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629</v>
      </c>
      <c r="F33" s="80">
        <f>E33/$E$21*100</f>
        <v>0.37499627388440099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50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3959572</v>
      </c>
      <c r="D41" s="97">
        <v>1284698</v>
      </c>
      <c r="E41" s="96">
        <v>3689679</v>
      </c>
      <c r="F41" s="98">
        <v>1192742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43343</v>
      </c>
      <c r="E47" s="35"/>
    </row>
    <row r="48" spans="1:6" ht="13.5" thickBot="1" x14ac:dyDescent="0.25">
      <c r="A48" s="94" t="s">
        <v>38</v>
      </c>
      <c r="B48" s="60">
        <v>1</v>
      </c>
      <c r="C48" s="137">
        <v>166218536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F45" sqref="F4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4"/>
      <c r="D12" s="15"/>
      <c r="E12" s="140"/>
      <c r="F12" s="140"/>
    </row>
    <row r="13" spans="1:6" x14ac:dyDescent="0.2">
      <c r="A13" s="30"/>
      <c r="B13" s="31"/>
      <c r="C13" s="31"/>
      <c r="D13" s="15"/>
      <c r="E13" s="123"/>
      <c r="F13" s="123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43373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167871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</f>
        <v>9345</v>
      </c>
      <c r="F22" s="67">
        <f>+F23+F24</f>
        <v>5.5667744875529426</v>
      </c>
    </row>
    <row r="23" spans="1:8" x14ac:dyDescent="0.2">
      <c r="A23" s="68" t="s">
        <v>21</v>
      </c>
      <c r="B23" s="69"/>
      <c r="C23" s="69"/>
      <c r="D23" s="65">
        <v>4</v>
      </c>
      <c r="E23" s="66">
        <v>9345</v>
      </c>
      <c r="F23" s="67">
        <f>E23/E21*100</f>
        <v>5.5667744875529426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hidden="1" x14ac:dyDescent="0.2">
      <c r="A25" s="63" t="s">
        <v>23</v>
      </c>
      <c r="B25" s="69"/>
      <c r="C25" s="69"/>
      <c r="D25" s="65">
        <v>9</v>
      </c>
      <c r="E25" s="66">
        <f>E26+E27</f>
        <v>0</v>
      </c>
      <c r="F25" s="67">
        <f>+F26+F27</f>
        <v>0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157741</v>
      </c>
      <c r="F28" s="67">
        <f>+F29+F30+F31</f>
        <v>93.965604541582522</v>
      </c>
    </row>
    <row r="29" spans="1:8" hidden="1" x14ac:dyDescent="0.2">
      <c r="A29" s="68" t="s">
        <v>27</v>
      </c>
      <c r="B29" s="69"/>
      <c r="C29" s="69"/>
      <c r="D29" s="65">
        <v>13</v>
      </c>
      <c r="E29" s="66">
        <v>0</v>
      </c>
      <c r="F29" s="67">
        <f>E29/$E$21*100</f>
        <v>0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157741</v>
      </c>
      <c r="F30" s="67">
        <f>E30/$E$21*100</f>
        <v>93.965604541582522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785</v>
      </c>
      <c r="F33" s="80">
        <f>E33/$E$21*100</f>
        <v>0.46762097086453286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43"/>
      <c r="B40" s="134"/>
      <c r="C40" s="148" t="s">
        <v>51</v>
      </c>
      <c r="D40" s="148"/>
      <c r="E40" s="148"/>
      <c r="F40" s="149"/>
    </row>
    <row r="41" spans="1:6" ht="13.5" thickBot="1" x14ac:dyDescent="0.25">
      <c r="A41" s="94" t="s">
        <v>38</v>
      </c>
      <c r="B41" s="95">
        <v>1</v>
      </c>
      <c r="C41" s="96">
        <v>2901369</v>
      </c>
      <c r="D41" s="97">
        <v>1385533</v>
      </c>
      <c r="E41" s="96">
        <v>2639589</v>
      </c>
      <c r="F41" s="98">
        <v>1252663</v>
      </c>
    </row>
    <row r="42" spans="1:6" x14ac:dyDescent="0.2">
      <c r="A42" s="81"/>
      <c r="B42" s="88"/>
      <c r="C42" s="99"/>
      <c r="D42" s="99"/>
      <c r="E42" s="99"/>
      <c r="F42" s="99"/>
    </row>
    <row r="44" spans="1:6" ht="15.75" x14ac:dyDescent="0.2">
      <c r="A44" s="86" t="s">
        <v>39</v>
      </c>
      <c r="B44" s="88"/>
      <c r="C44" s="88"/>
      <c r="D44" s="89"/>
      <c r="E44" s="90"/>
    </row>
    <row r="45" spans="1:6" ht="13.5" thickBot="1" x14ac:dyDescent="0.25">
      <c r="A45" s="81"/>
      <c r="B45" s="88"/>
      <c r="C45" s="100"/>
      <c r="D45" s="100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101"/>
    </row>
    <row r="47" spans="1:6" ht="13.5" thickBot="1" x14ac:dyDescent="0.25">
      <c r="A47" s="132"/>
      <c r="B47" s="134"/>
      <c r="C47" s="102" t="s">
        <v>41</v>
      </c>
      <c r="D47" s="103">
        <v>43370</v>
      </c>
      <c r="E47" s="35"/>
    </row>
    <row r="48" spans="1:6" ht="13.5" thickBot="1" x14ac:dyDescent="0.25">
      <c r="A48" s="94" t="s">
        <v>38</v>
      </c>
      <c r="B48" s="60">
        <v>1</v>
      </c>
      <c r="C48" s="137">
        <v>164927126</v>
      </c>
      <c r="D48" s="138"/>
      <c r="E48" s="104"/>
    </row>
    <row r="50" spans="1:6" ht="51" x14ac:dyDescent="0.25">
      <c r="A50" s="105" t="s">
        <v>42</v>
      </c>
      <c r="B50" s="106"/>
      <c r="C50" s="106"/>
      <c r="D50" s="107"/>
      <c r="E50" s="107"/>
      <c r="F50" s="108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2018</vt:lpstr>
      <vt:lpstr>únor 2018</vt:lpstr>
      <vt:lpstr>březen 2018</vt:lpstr>
      <vt:lpstr>duben 2018</vt:lpstr>
      <vt:lpstr>květen 2018</vt:lpstr>
      <vt:lpstr>červen 2018</vt:lpstr>
      <vt:lpstr>červenec 2018</vt:lpstr>
      <vt:lpstr>srpen 2018</vt:lpstr>
      <vt:lpstr>září 2018</vt:lpstr>
      <vt:lpstr>říjen 2018</vt:lpstr>
      <vt:lpstr>listopad 2018</vt:lpstr>
      <vt:lpstr>prosinec 2018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2019-01-08T10:33:20Z</dcterms:modified>
</cp:coreProperties>
</file>