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9150" yWindow="825" windowWidth="13320" windowHeight="8100" tabRatio="936" firstSheet="1" activeTab="11"/>
  </bookViews>
  <sheets>
    <sheet name="leden 2015" sheetId="128" r:id="rId1"/>
    <sheet name="únor 2015" sheetId="127" r:id="rId2"/>
    <sheet name="březen 2015 " sheetId="129" r:id="rId3"/>
    <sheet name="duben 2015 " sheetId="130" r:id="rId4"/>
    <sheet name="květen 2015" sheetId="131" r:id="rId5"/>
    <sheet name="červen 2015" sheetId="132" r:id="rId6"/>
    <sheet name="červenec 2015" sheetId="133" r:id="rId7"/>
    <sheet name="srpen 2015" sheetId="134" r:id="rId8"/>
    <sheet name="září 2015" sheetId="135" r:id="rId9"/>
    <sheet name="říjen 2015" sheetId="136" r:id="rId10"/>
    <sheet name="listopad 2015" sheetId="137" r:id="rId11"/>
    <sheet name="prosinec 2015" sheetId="138" r:id="rId12"/>
  </sheets>
  <definedNames>
    <definedName name="i_01_001_001" localSheetId="2">#REF!</definedName>
    <definedName name="i_01_001_001" localSheetId="5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F30" i="138" l="1"/>
  <c r="F26" i="138"/>
  <c r="E24" i="138"/>
  <c r="E27" i="138"/>
  <c r="F37" i="138"/>
  <c r="E21" i="138"/>
  <c r="E20" i="138" l="1"/>
  <c r="F37" i="137"/>
  <c r="E27" i="137"/>
  <c r="E24" i="137"/>
  <c r="E21" i="137"/>
  <c r="E20" i="137"/>
  <c r="F29" i="137" s="1"/>
  <c r="F23" i="138" l="1"/>
  <c r="F22" i="138"/>
  <c r="F31" i="138"/>
  <c r="F25" i="138"/>
  <c r="F29" i="138"/>
  <c r="F27" i="138"/>
  <c r="F24" i="138"/>
  <c r="F21" i="138"/>
  <c r="F24" i="137"/>
  <c r="F21" i="137"/>
  <c r="F27" i="137"/>
  <c r="F25" i="137"/>
  <c r="F31" i="137"/>
  <c r="F20" i="137" s="1"/>
  <c r="F22" i="137"/>
  <c r="F37" i="136"/>
  <c r="E27" i="136"/>
  <c r="E24" i="136"/>
  <c r="E21" i="136"/>
  <c r="F20" i="138" l="1"/>
  <c r="E20" i="136"/>
  <c r="F37" i="135"/>
  <c r="E27" i="135"/>
  <c r="E24" i="135"/>
  <c r="E21" i="135"/>
  <c r="F29" i="136" l="1"/>
  <c r="F22" i="136"/>
  <c r="F31" i="136"/>
  <c r="F27" i="136"/>
  <c r="F25" i="136"/>
  <c r="F21" i="136"/>
  <c r="F24" i="136"/>
  <c r="E20" i="135"/>
  <c r="F31" i="135" s="1"/>
  <c r="F25" i="135"/>
  <c r="F37" i="134"/>
  <c r="E27" i="134"/>
  <c r="E24" i="134"/>
  <c r="E21" i="134"/>
  <c r="E20" i="134"/>
  <c r="F31" i="134" s="1"/>
  <c r="F20" i="136" l="1"/>
  <c r="F24" i="135"/>
  <c r="F29" i="135"/>
  <c r="F22" i="135"/>
  <c r="F27" i="135"/>
  <c r="F21" i="135"/>
  <c r="F20" i="135" s="1"/>
  <c r="F21" i="134"/>
  <c r="F27" i="134"/>
  <c r="F22" i="134"/>
  <c r="F24" i="134"/>
  <c r="F29" i="134"/>
  <c r="F25" i="134"/>
  <c r="F37" i="133"/>
  <c r="E27" i="133"/>
  <c r="E24" i="133"/>
  <c r="E21" i="133"/>
  <c r="F20" i="134" l="1"/>
  <c r="E20" i="133"/>
  <c r="F37" i="132"/>
  <c r="E27" i="132"/>
  <c r="E24" i="132"/>
  <c r="E21" i="132"/>
  <c r="F29" i="133" l="1"/>
  <c r="F22" i="133"/>
  <c r="F31" i="133"/>
  <c r="F27" i="133"/>
  <c r="F25" i="133"/>
  <c r="F21" i="133"/>
  <c r="F24" i="133"/>
  <c r="F24" i="132"/>
  <c r="E20" i="132"/>
  <c r="F37" i="131"/>
  <c r="E27" i="131"/>
  <c r="E24" i="131"/>
  <c r="E21" i="131"/>
  <c r="F20" i="133" l="1"/>
  <c r="F29" i="132"/>
  <c r="F22" i="132"/>
  <c r="F31" i="132"/>
  <c r="F27" i="132"/>
  <c r="F25" i="132"/>
  <c r="F21" i="132"/>
  <c r="E20" i="131"/>
  <c r="F24" i="131" s="1"/>
  <c r="F37" i="130"/>
  <c r="E27" i="130"/>
  <c r="E24" i="130"/>
  <c r="E21" i="130"/>
  <c r="F20" i="132" l="1"/>
  <c r="F31" i="131"/>
  <c r="F29" i="131"/>
  <c r="F25" i="131"/>
  <c r="F22" i="131"/>
  <c r="F21" i="131"/>
  <c r="F27" i="131"/>
  <c r="E20" i="130"/>
  <c r="F31" i="130" s="1"/>
  <c r="F37" i="129"/>
  <c r="E27" i="129"/>
  <c r="E24" i="129"/>
  <c r="E21" i="129"/>
  <c r="F20" i="131" l="1"/>
  <c r="F25" i="130"/>
  <c r="F24" i="130"/>
  <c r="F21" i="130"/>
  <c r="F29" i="130"/>
  <c r="F22" i="130"/>
  <c r="F27" i="130"/>
  <c r="E20" i="129"/>
  <c r="F37" i="128"/>
  <c r="E27" i="128"/>
  <c r="E24" i="128"/>
  <c r="E21" i="128"/>
  <c r="F20" i="130" l="1"/>
  <c r="F31" i="129"/>
  <c r="F25" i="129"/>
  <c r="F29" i="129"/>
  <c r="F24" i="129"/>
  <c r="F22" i="129"/>
  <c r="F21" i="129"/>
  <c r="F27" i="129"/>
  <c r="E20" i="128"/>
  <c r="F31" i="128" s="1"/>
  <c r="F37" i="127"/>
  <c r="F20" i="129" l="1"/>
  <c r="F25" i="128"/>
  <c r="F29" i="128"/>
  <c r="F27" i="128"/>
  <c r="F22" i="128"/>
  <c r="F24" i="128"/>
  <c r="F21" i="128"/>
  <c r="E27" i="127"/>
  <c r="E24" i="127"/>
  <c r="E21" i="127"/>
  <c r="F20" i="128" l="1"/>
  <c r="E20" i="127"/>
  <c r="F31" i="127" s="1"/>
  <c r="F27" i="127" l="1"/>
  <c r="F25" i="127"/>
  <c r="F22" i="127"/>
  <c r="F21" i="127"/>
  <c r="F24" i="127"/>
  <c r="F29" i="127"/>
  <c r="F20" i="127" l="1"/>
</calcChain>
</file>

<file path=xl/sharedStrings.xml><?xml version="1.0" encoding="utf-8"?>
<sst xmlns="http://schemas.openxmlformats.org/spreadsheetml/2006/main" count="492" uniqueCount="51">
  <si>
    <t>Typ fondu</t>
  </si>
  <si>
    <t>CZK</t>
  </si>
  <si>
    <t>Zkrácený název fondu</t>
  </si>
  <si>
    <t>Aktiva celkem</t>
  </si>
  <si>
    <t>Měna</t>
  </si>
  <si>
    <t>Jmenovitá hodnota PL, Kč</t>
  </si>
  <si>
    <t>ISIN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</si>
  <si>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</si>
  <si>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</si>
  <si>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</si>
  <si>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</si>
  <si>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</si>
  <si>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</si>
  <si>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</si>
  <si>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</si>
  <si>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</si>
  <si>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</si>
  <si>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</si>
  <si>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>Podílové listy odkoupené ve sledovaném období</t>
  </si>
  <si>
    <t>Podíl                                                    na celkových aktivech, %</t>
  </si>
  <si>
    <t>Podílové listy vydané ve sledovaném období</t>
  </si>
  <si>
    <t>ř.</t>
  </si>
  <si>
    <t>A  K  T  I  V  A</t>
  </si>
  <si>
    <t>Ukazatel</t>
  </si>
  <si>
    <t>k datu</t>
  </si>
  <si>
    <t>otevřený podílový fond</t>
  </si>
  <si>
    <t>Forma fondu</t>
  </si>
  <si>
    <t>Hodnota (v tis. Kč)</t>
  </si>
  <si>
    <t xml:space="preserve">Informační povinnost dle § 239 zákona č. 240/2013 Sb., </t>
  </si>
  <si>
    <t xml:space="preserve"> o investičních společnostech a investičních fondech, v platném znění</t>
  </si>
  <si>
    <t>Měsíční informace fondu kolektivního investování dle § 239 odst. 1 písm. c)</t>
  </si>
  <si>
    <t>Raiffeisen investiční společnost a.s.
Praha 4, Hvězdova 1716/2b, PSČ 140 78, IČ: 29146739
zapsaná v obchodním rejstříku vedeném Městským soudem v Praze, oddíl B, vložka 18837
http://www.rfis.cz</t>
  </si>
  <si>
    <t>Raiffeisen privátní fond dynamický</t>
  </si>
  <si>
    <t>CZ0008474350</t>
  </si>
  <si>
    <t>speciální fond</t>
  </si>
  <si>
    <t>-</t>
  </si>
  <si>
    <t>Počet (ks)</t>
  </si>
  <si>
    <t>Hodnota (Kč)</t>
  </si>
  <si>
    <t xml:space="preserve">Měsíční informace fondu kolektivního investování dle § 239 odst. 1 písm b) </t>
  </si>
  <si>
    <t>za období 1.2. -</t>
  </si>
  <si>
    <t>za období 1.1.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</si>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</sst>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"/>
      <family val="2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 applyBorder="0"/>
    <xf numFmtId="0" fontId="22" fillId="0" borderId="0"/>
  </cellStyleXfs>
  <cellXfs count="104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3" fontId="8" fillId="0" borderId="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 applyProtection="1">
      <alignment horizontal="center"/>
      <protection locked="0"/>
    </xf>
    <xf numFmtId="3" fontId="8" fillId="0" borderId="6" xfId="0" applyNumberFormat="1" applyFont="1" applyFill="1" applyBorder="1" applyAlignment="1" applyProtection="1">
      <alignment horizontal="right" vertical="center" indent="1" shrinkToFit="1"/>
      <protection locked="0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0" fillId="0" borderId="2" xfId="0" applyFont="1" applyFill="1" applyBorder="1" applyAlignment="1" applyProtection="1">
      <alignment vertical="center" wrapText="1"/>
    </xf>
    <xf numFmtId="0" fontId="10" fillId="0" borderId="20" xfId="0" applyFont="1" applyFill="1" applyBorder="1" applyAlignment="1" applyProtection="1">
      <alignment vertical="center" wrapText="1"/>
    </xf>
    <xf numFmtId="0" fontId="13" fillId="0" borderId="2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Continuous"/>
    </xf>
    <xf numFmtId="0" fontId="18" fillId="0" borderId="15" xfId="0" applyFont="1" applyFill="1" applyBorder="1" applyAlignment="1" applyProtection="1">
      <alignment horizontal="centerContinuous"/>
    </xf>
    <xf numFmtId="0" fontId="1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Continuous"/>
      <protection hidden="1"/>
    </xf>
    <xf numFmtId="0" fontId="0" fillId="0" borderId="13" xfId="0" applyFill="1" applyBorder="1" applyAlignment="1" applyProtection="1">
      <alignment horizontal="centerContinuous" vertical="top"/>
    </xf>
    <xf numFmtId="0" fontId="18" fillId="0" borderId="12" xfId="0" applyFont="1" applyFill="1" applyBorder="1" applyAlignment="1" applyProtection="1">
      <alignment horizontal="centerContinuous" vertical="top"/>
    </xf>
    <xf numFmtId="0" fontId="13" fillId="0" borderId="14" xfId="0" applyFont="1" applyFill="1" applyBorder="1" applyAlignment="1" applyProtection="1">
      <alignment horizontal="center" vertical="top"/>
    </xf>
    <xf numFmtId="0" fontId="1" fillId="0" borderId="0" xfId="0" applyFont="1" applyFill="1" applyAlignment="1" applyProtection="1">
      <alignment horizontal="centerContinuous"/>
      <protection hidden="1"/>
    </xf>
    <xf numFmtId="0" fontId="21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2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3" xfId="0" applyFont="1" applyFill="1" applyBorder="1" applyAlignment="1">
      <alignment horizontal="left" vertical="center" indent="1"/>
    </xf>
    <xf numFmtId="0" fontId="1" fillId="0" borderId="24" xfId="0" applyFont="1" applyFill="1" applyBorder="1" applyAlignment="1">
      <alignment horizontal="left" vertical="center" indent="1"/>
    </xf>
    <xf numFmtId="3" fontId="1" fillId="0" borderId="9" xfId="0" applyNumberFormat="1" applyFont="1" applyFill="1" applyBorder="1" applyAlignment="1" applyProtection="1">
      <alignment horizontal="right" vertical="center" indent="1"/>
    </xf>
    <xf numFmtId="0" fontId="1" fillId="0" borderId="23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1" fillId="0" borderId="25" xfId="0" applyFont="1" applyFill="1" applyBorder="1" applyAlignment="1" applyProtection="1">
      <alignment horizontal="left" vertical="center" indent="1"/>
      <protection hidden="1"/>
    </xf>
    <xf numFmtId="0" fontId="2" fillId="0" borderId="26" xfId="0" applyFont="1" applyFill="1" applyBorder="1" applyProtection="1">
      <protection hidden="1"/>
    </xf>
    <xf numFmtId="0" fontId="3" fillId="0" borderId="27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23" fillId="2" borderId="0" xfId="1" applyFont="1" applyFill="1" applyAlignment="1">
      <alignment horizontal="centerContinuous" vertical="center" wrapText="1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9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4" fontId="0" fillId="0" borderId="0" xfId="0" applyNumberFormat="1"/>
    <xf numFmtId="0" fontId="24" fillId="0" borderId="0" xfId="0" applyFont="1"/>
    <xf numFmtId="0" fontId="5" fillId="0" borderId="23" xfId="0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right" vertical="center" wrapText="1"/>
    </xf>
    <xf numFmtId="14" fontId="13" fillId="0" borderId="28" xfId="0" applyNumberFormat="1" applyFont="1" applyFill="1" applyBorder="1" applyAlignment="1" applyProtection="1">
      <alignment horizontal="left" vertical="center" wrapText="1"/>
    </xf>
    <xf numFmtId="3" fontId="24" fillId="0" borderId="0" xfId="0" applyNumberFormat="1" applyFont="1" applyBorder="1"/>
    <xf numFmtId="3" fontId="24" fillId="0" borderId="7" xfId="0" applyNumberFormat="1" applyFont="1" applyBorder="1" applyAlignment="1">
      <alignment horizontal="right" indent="1"/>
    </xf>
    <xf numFmtId="3" fontId="24" fillId="0" borderId="6" xfId="0" applyNumberFormat="1" applyFont="1" applyBorder="1" applyAlignment="1">
      <alignment horizontal="right" indent="1"/>
    </xf>
    <xf numFmtId="3" fontId="24" fillId="0" borderId="4" xfId="0" applyNumberFormat="1" applyFont="1" applyBorder="1" applyAlignment="1">
      <alignment horizontal="right" indent="1"/>
    </xf>
  </cellXfs>
  <cellStyles count="2">
    <cellStyle name="Normal" xfId="0" builtinId="0"/>
    <cellStyle name="normální_Denn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P31" sqref="P3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3" t="s">
        <v>32</v>
      </c>
      <c r="C6" s="84"/>
      <c r="D6" s="84"/>
      <c r="E6" s="84"/>
      <c r="F6" s="85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33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34</v>
      </c>
      <c r="C12" s="3"/>
      <c r="D12" s="2"/>
    </row>
    <row r="13" spans="1:6" x14ac:dyDescent="0.2">
      <c r="A13" s="29"/>
      <c r="B13" s="37"/>
      <c r="C13" s="32"/>
      <c r="D13" s="75"/>
      <c r="E13" s="35"/>
      <c r="F13" s="38"/>
    </row>
    <row r="14" spans="1:6" x14ac:dyDescent="0.2">
      <c r="A14" s="29"/>
      <c r="B14" s="37"/>
      <c r="C14" s="32"/>
      <c r="D14" s="75"/>
      <c r="E14" s="35"/>
      <c r="F14" s="38"/>
    </row>
    <row r="15" spans="1:6" x14ac:dyDescent="0.2">
      <c r="A15" s="39"/>
      <c r="B15" s="75"/>
      <c r="C15" s="75"/>
      <c r="D15" s="75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7" ht="13.5" thickBot="1" x14ac:dyDescent="0.25">
      <c r="A17" s="41"/>
      <c r="B17" s="41"/>
      <c r="C17" s="41"/>
      <c r="D17" s="76"/>
      <c r="E17" s="76"/>
      <c r="F17" s="76"/>
    </row>
    <row r="18" spans="1:7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7" ht="13.5" thickBot="1" x14ac:dyDescent="0.25">
      <c r="A19" s="48"/>
      <c r="B19" s="49"/>
      <c r="C19" s="53"/>
      <c r="D19" s="50"/>
      <c r="E19" s="71" t="s">
        <v>24</v>
      </c>
      <c r="F19" s="72">
        <v>42035</v>
      </c>
    </row>
    <row r="20" spans="1:7" x14ac:dyDescent="0.2">
      <c r="A20" s="9" t="s">
        <v>3</v>
      </c>
      <c r="B20" s="57"/>
      <c r="C20" s="57"/>
      <c r="D20" s="54">
        <v>1</v>
      </c>
      <c r="E20" s="12">
        <f>E21+E24+E27+E31</f>
        <v>289559</v>
      </c>
      <c r="F20" s="19">
        <f>+F21+F24+F27+F31</f>
        <v>99.999999999999986</v>
      </c>
    </row>
    <row r="21" spans="1:7" x14ac:dyDescent="0.2">
      <c r="A21" s="77" t="s">
        <v>7</v>
      </c>
      <c r="B21" s="10"/>
      <c r="C21" s="10"/>
      <c r="D21" s="55">
        <v>3</v>
      </c>
      <c r="E21" s="7">
        <f>E22+E23</f>
        <v>27151</v>
      </c>
      <c r="F21" s="20">
        <f>E21/E20*100</f>
        <v>9.3766728024340473</v>
      </c>
    </row>
    <row r="22" spans="1:7" x14ac:dyDescent="0.2">
      <c r="A22" s="80" t="s">
        <v>8</v>
      </c>
      <c r="B22" s="81"/>
      <c r="C22" s="81"/>
      <c r="D22" s="55">
        <v>4</v>
      </c>
      <c r="E22" s="7">
        <v>27151</v>
      </c>
      <c r="F22" s="20">
        <f>E22/$E$20*100</f>
        <v>9.3766728024340473</v>
      </c>
    </row>
    <row r="23" spans="1:7" x14ac:dyDescent="0.2">
      <c r="A23" s="80" t="s">
        <v>9</v>
      </c>
      <c r="B23" s="81"/>
      <c r="C23" s="81"/>
      <c r="D23" s="55">
        <v>5</v>
      </c>
      <c r="E23" s="7">
        <v>0</v>
      </c>
      <c r="F23" s="20">
        <v>0</v>
      </c>
    </row>
    <row r="24" spans="1:7" x14ac:dyDescent="0.2">
      <c r="A24" s="77" t="s">
        <v>10</v>
      </c>
      <c r="B24" s="81"/>
      <c r="C24" s="81"/>
      <c r="D24" s="55">
        <v>9</v>
      </c>
      <c r="E24" s="7">
        <f>+E25+E26</f>
        <v>29699</v>
      </c>
      <c r="F24" s="20">
        <f>E24/$E$20*100</f>
        <v>10.256631636384986</v>
      </c>
    </row>
    <row r="25" spans="1:7" x14ac:dyDescent="0.2">
      <c r="A25" s="80" t="s">
        <v>11</v>
      </c>
      <c r="B25" s="81"/>
      <c r="C25" s="81"/>
      <c r="D25" s="55">
        <v>10</v>
      </c>
      <c r="E25" s="7">
        <v>29699</v>
      </c>
      <c r="F25" s="20">
        <f>E25/$E$20*100</f>
        <v>10.256631636384986</v>
      </c>
    </row>
    <row r="26" spans="1:7" x14ac:dyDescent="0.2">
      <c r="A26" s="80" t="s">
        <v>12</v>
      </c>
      <c r="B26" s="81"/>
      <c r="C26" s="81"/>
      <c r="D26" s="55">
        <v>11</v>
      </c>
      <c r="E26" s="7">
        <v>0</v>
      </c>
      <c r="F26" s="20">
        <v>0</v>
      </c>
    </row>
    <row r="27" spans="1:7" x14ac:dyDescent="0.2">
      <c r="A27" s="77" t="s">
        <v>13</v>
      </c>
      <c r="B27" s="81"/>
      <c r="C27" s="81"/>
      <c r="D27" s="55">
        <v>12</v>
      </c>
      <c r="E27" s="7">
        <f>E28+E29+E30</f>
        <v>232560</v>
      </c>
      <c r="F27" s="20">
        <f>E27/E20*100</f>
        <v>80.315237999854943</v>
      </c>
    </row>
    <row r="28" spans="1:7" x14ac:dyDescent="0.2">
      <c r="A28" s="80" t="s">
        <v>14</v>
      </c>
      <c r="B28" s="81"/>
      <c r="C28" s="81"/>
      <c r="D28" s="55">
        <v>13</v>
      </c>
      <c r="E28" s="7">
        <v>0</v>
      </c>
      <c r="F28" s="20">
        <v>0</v>
      </c>
    </row>
    <row r="29" spans="1:7" x14ac:dyDescent="0.2">
      <c r="A29" s="80" t="s">
        <v>15</v>
      </c>
      <c r="B29" s="81"/>
      <c r="C29" s="81"/>
      <c r="D29" s="55">
        <v>14</v>
      </c>
      <c r="E29" s="7">
        <v>232560</v>
      </c>
      <c r="F29" s="20">
        <f>E29/E20*100</f>
        <v>80.315237999854943</v>
      </c>
    </row>
    <row r="30" spans="1:7" x14ac:dyDescent="0.2">
      <c r="A30" s="80" t="s">
        <v>16</v>
      </c>
      <c r="B30" s="81"/>
      <c r="C30" s="81"/>
      <c r="D30" s="55">
        <v>15</v>
      </c>
      <c r="E30" s="7">
        <v>0</v>
      </c>
      <c r="F30" s="20">
        <v>0</v>
      </c>
      <c r="G30" s="94"/>
    </row>
    <row r="31" spans="1:7" ht="13.5" thickBot="1" x14ac:dyDescent="0.25">
      <c r="A31" s="78" t="s">
        <v>17</v>
      </c>
      <c r="B31" s="82"/>
      <c r="C31" s="82"/>
      <c r="D31" s="56">
        <v>24</v>
      </c>
      <c r="E31" s="8">
        <v>149</v>
      </c>
      <c r="F31" s="21">
        <f>E31/E20*100</f>
        <v>5.1457561326016463E-2</v>
      </c>
    </row>
    <row r="32" spans="1:7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38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36</v>
      </c>
      <c r="F36" s="74" t="s">
        <v>37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98" t="s">
        <v>40</v>
      </c>
      <c r="F37" s="99">
        <f>F19</f>
        <v>42035</v>
      </c>
    </row>
    <row r="38" spans="1:6" x14ac:dyDescent="0.2">
      <c r="A38" s="77" t="s">
        <v>20</v>
      </c>
      <c r="B38" s="58"/>
      <c r="C38" s="58"/>
      <c r="D38" s="96">
        <v>1</v>
      </c>
      <c r="E38" s="102">
        <v>45827237</v>
      </c>
      <c r="F38" s="101">
        <v>49939077.350000001</v>
      </c>
    </row>
    <row r="39" spans="1:6" ht="13.5" thickBot="1" x14ac:dyDescent="0.25">
      <c r="A39" s="78" t="s">
        <v>18</v>
      </c>
      <c r="B39" s="59"/>
      <c r="C39" s="59"/>
      <c r="D39" s="97">
        <v>2</v>
      </c>
      <c r="E39" s="103">
        <v>10000</v>
      </c>
      <c r="F39" s="79">
        <v>10898</v>
      </c>
    </row>
    <row r="40" spans="1:6" x14ac:dyDescent="0.2">
      <c r="A40" s="42"/>
      <c r="B40" s="89"/>
      <c r="C40" s="89"/>
      <c r="D40" s="86"/>
      <c r="E40" s="100"/>
      <c r="F40" s="90"/>
    </row>
    <row r="41" spans="1:6" x14ac:dyDescent="0.2">
      <c r="A41" s="42"/>
      <c r="B41" s="89"/>
      <c r="C41" s="89"/>
      <c r="D41" s="86"/>
      <c r="E41" s="100"/>
      <c r="F41" s="90"/>
    </row>
    <row r="42" spans="1:6" x14ac:dyDescent="0.2">
      <c r="A42" s="42"/>
      <c r="B42" s="89"/>
      <c r="C42" s="89"/>
      <c r="D42" s="86"/>
      <c r="E42" s="87"/>
      <c r="F42" s="90"/>
    </row>
    <row r="43" spans="1:6" ht="51" x14ac:dyDescent="0.25">
      <c r="A43" s="88" t="s">
        <v>31</v>
      </c>
      <c r="B43" s="91"/>
      <c r="C43" s="91"/>
      <c r="D43" s="92"/>
      <c r="E43" s="92"/>
      <c r="F43" s="93"/>
    </row>
    <row r="45" spans="1:6" x14ac:dyDescent="0.2">
      <c r="B45" s="95"/>
      <c r="C45" s="95"/>
    </row>
    <row r="48" spans="1:6" x14ac:dyDescent="0.2">
      <c r="C48" s="95"/>
      <c r="E48" s="95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F19" sqref="F19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3" t="s">
        <v>32</v>
      </c>
      <c r="C6" s="84"/>
      <c r="D6" s="84"/>
      <c r="E6" s="84"/>
      <c r="F6" s="85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33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34</v>
      </c>
      <c r="C12" s="3"/>
      <c r="D12" s="2"/>
    </row>
    <row r="13" spans="1:6" x14ac:dyDescent="0.2">
      <c r="A13" s="29"/>
      <c r="B13" s="37"/>
      <c r="C13" s="32"/>
      <c r="D13" s="75"/>
      <c r="E13" s="35"/>
      <c r="F13" s="38"/>
    </row>
    <row r="14" spans="1:6" x14ac:dyDescent="0.2">
      <c r="A14" s="29"/>
      <c r="B14" s="37"/>
      <c r="C14" s="32"/>
      <c r="D14" s="75"/>
      <c r="E14" s="35"/>
      <c r="F14" s="38"/>
    </row>
    <row r="15" spans="1:6" x14ac:dyDescent="0.2">
      <c r="A15" s="39"/>
      <c r="B15" s="75"/>
      <c r="C15" s="75"/>
      <c r="D15" s="75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7" ht="13.5" thickBot="1" x14ac:dyDescent="0.25">
      <c r="A17" s="41"/>
      <c r="B17" s="41"/>
      <c r="C17" s="41"/>
      <c r="D17" s="76"/>
      <c r="E17" s="76"/>
      <c r="F17" s="76"/>
    </row>
    <row r="18" spans="1:7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7" ht="13.5" thickBot="1" x14ac:dyDescent="0.25">
      <c r="A19" s="48"/>
      <c r="B19" s="49"/>
      <c r="C19" s="53"/>
      <c r="D19" s="50"/>
      <c r="E19" s="71" t="s">
        <v>24</v>
      </c>
      <c r="F19" s="72">
        <v>42308</v>
      </c>
    </row>
    <row r="20" spans="1:7" x14ac:dyDescent="0.2">
      <c r="A20" s="9" t="s">
        <v>3</v>
      </c>
      <c r="B20" s="57"/>
      <c r="C20" s="57"/>
      <c r="D20" s="54">
        <v>1</v>
      </c>
      <c r="E20" s="12">
        <f>E21+E24+E27+E31</f>
        <v>475622</v>
      </c>
      <c r="F20" s="19">
        <f>+F21+F24+F27+F31</f>
        <v>100</v>
      </c>
    </row>
    <row r="21" spans="1:7" x14ac:dyDescent="0.2">
      <c r="A21" s="77" t="s">
        <v>7</v>
      </c>
      <c r="B21" s="10"/>
      <c r="C21" s="10"/>
      <c r="D21" s="55">
        <v>3</v>
      </c>
      <c r="E21" s="7">
        <f>E22+E23</f>
        <v>17272</v>
      </c>
      <c r="F21" s="20">
        <f>E21/E20*100</f>
        <v>3.6314552312550723</v>
      </c>
    </row>
    <row r="22" spans="1:7" x14ac:dyDescent="0.2">
      <c r="A22" s="80" t="s">
        <v>8</v>
      </c>
      <c r="B22" s="81"/>
      <c r="C22" s="81"/>
      <c r="D22" s="55">
        <v>4</v>
      </c>
      <c r="E22" s="7">
        <v>17272</v>
      </c>
      <c r="F22" s="20">
        <f>E22/$E$20*100</f>
        <v>3.6314552312550723</v>
      </c>
    </row>
    <row r="23" spans="1:7" x14ac:dyDescent="0.2">
      <c r="A23" s="80" t="s">
        <v>9</v>
      </c>
      <c r="B23" s="81"/>
      <c r="C23" s="81"/>
      <c r="D23" s="55">
        <v>5</v>
      </c>
      <c r="E23" s="7">
        <v>0</v>
      </c>
      <c r="F23" s="20">
        <v>0</v>
      </c>
    </row>
    <row r="24" spans="1:7" x14ac:dyDescent="0.2">
      <c r="A24" s="77" t="s">
        <v>10</v>
      </c>
      <c r="B24" s="81"/>
      <c r="C24" s="81"/>
      <c r="D24" s="55">
        <v>9</v>
      </c>
      <c r="E24" s="7">
        <f>+E25+E26</f>
        <v>39918</v>
      </c>
      <c r="F24" s="20">
        <f>E24/$E$20*100</f>
        <v>8.3927993238327918</v>
      </c>
    </row>
    <row r="25" spans="1:7" x14ac:dyDescent="0.2">
      <c r="A25" s="80" t="s">
        <v>11</v>
      </c>
      <c r="B25" s="81"/>
      <c r="C25" s="81"/>
      <c r="D25" s="55">
        <v>10</v>
      </c>
      <c r="E25" s="7">
        <v>39918</v>
      </c>
      <c r="F25" s="20">
        <f>E25/$E$20*100</f>
        <v>8.3927993238327918</v>
      </c>
    </row>
    <row r="26" spans="1:7" x14ac:dyDescent="0.2">
      <c r="A26" s="80" t="s">
        <v>12</v>
      </c>
      <c r="B26" s="81"/>
      <c r="C26" s="81"/>
      <c r="D26" s="55">
        <v>11</v>
      </c>
      <c r="E26" s="7">
        <v>0</v>
      </c>
      <c r="F26" s="20">
        <v>0</v>
      </c>
    </row>
    <row r="27" spans="1:7" x14ac:dyDescent="0.2">
      <c r="A27" s="77" t="s">
        <v>13</v>
      </c>
      <c r="B27" s="81"/>
      <c r="C27" s="81"/>
      <c r="D27" s="55">
        <v>12</v>
      </c>
      <c r="E27" s="7">
        <f>E28+E29+E30</f>
        <v>409060</v>
      </c>
      <c r="F27" s="20">
        <f>E27/E20*100</f>
        <v>86.00527309502084</v>
      </c>
    </row>
    <row r="28" spans="1:7" x14ac:dyDescent="0.2">
      <c r="A28" s="80" t="s">
        <v>14</v>
      </c>
      <c r="B28" s="81"/>
      <c r="C28" s="81"/>
      <c r="D28" s="55">
        <v>13</v>
      </c>
      <c r="E28" s="7">
        <v>0</v>
      </c>
      <c r="F28" s="20">
        <v>0</v>
      </c>
    </row>
    <row r="29" spans="1:7" x14ac:dyDescent="0.2">
      <c r="A29" s="80" t="s">
        <v>15</v>
      </c>
      <c r="B29" s="81"/>
      <c r="C29" s="81"/>
      <c r="D29" s="55">
        <v>14</v>
      </c>
      <c r="E29" s="7">
        <v>409060</v>
      </c>
      <c r="F29" s="20">
        <f>E29/E20*100</f>
        <v>86.00527309502084</v>
      </c>
    </row>
    <row r="30" spans="1:7" x14ac:dyDescent="0.2">
      <c r="A30" s="80" t="s">
        <v>16</v>
      </c>
      <c r="B30" s="81"/>
      <c r="C30" s="81"/>
      <c r="D30" s="55">
        <v>15</v>
      </c>
      <c r="E30" s="7">
        <v>0</v>
      </c>
      <c r="F30" s="20">
        <v>0</v>
      </c>
      <c r="G30" s="94"/>
    </row>
    <row r="31" spans="1:7" ht="13.5" thickBot="1" x14ac:dyDescent="0.25">
      <c r="A31" s="78" t="s">
        <v>17</v>
      </c>
      <c r="B31" s="82"/>
      <c r="C31" s="82"/>
      <c r="D31" s="56">
        <v>24</v>
      </c>
      <c r="E31" s="8">
        <v>9372</v>
      </c>
      <c r="F31" s="21">
        <f>E31/E20*100</f>
        <v>1.9704723498913002</v>
      </c>
    </row>
    <row r="32" spans="1:7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38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36</v>
      </c>
      <c r="F36" s="74" t="s">
        <v>37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98" t="s">
        <v>48</v>
      </c>
      <c r="F37" s="99">
        <f>F19</f>
        <v>42308</v>
      </c>
    </row>
    <row r="38" spans="1:6" x14ac:dyDescent="0.2">
      <c r="A38" s="77" t="s">
        <v>20</v>
      </c>
      <c r="B38" s="58"/>
      <c r="C38" s="58"/>
      <c r="D38" s="96">
        <v>1</v>
      </c>
      <c r="E38" s="102">
        <v>4832100</v>
      </c>
      <c r="F38" s="101">
        <v>5156785.04</v>
      </c>
    </row>
    <row r="39" spans="1:6" ht="13.5" thickBot="1" x14ac:dyDescent="0.25">
      <c r="A39" s="78" t="s">
        <v>18</v>
      </c>
      <c r="B39" s="59"/>
      <c r="C39" s="59"/>
      <c r="D39" s="97">
        <v>2</v>
      </c>
      <c r="E39" s="103">
        <v>545000</v>
      </c>
      <c r="F39" s="79">
        <v>584609.5</v>
      </c>
    </row>
    <row r="40" spans="1:6" x14ac:dyDescent="0.2">
      <c r="A40" s="42"/>
      <c r="B40" s="89"/>
      <c r="C40" s="89"/>
      <c r="D40" s="86"/>
      <c r="E40" s="100"/>
      <c r="F40" s="90"/>
    </row>
    <row r="41" spans="1:6" x14ac:dyDescent="0.2">
      <c r="A41" s="42"/>
      <c r="B41" s="89"/>
      <c r="C41" s="89"/>
      <c r="D41" s="86"/>
      <c r="E41" s="100"/>
      <c r="F41" s="90"/>
    </row>
    <row r="42" spans="1:6" x14ac:dyDescent="0.2">
      <c r="A42" s="42"/>
      <c r="B42" s="89"/>
      <c r="C42" s="89"/>
      <c r="D42" s="86"/>
      <c r="E42" s="87"/>
      <c r="F42" s="90"/>
    </row>
    <row r="43" spans="1:6" ht="51" x14ac:dyDescent="0.25">
      <c r="A43" s="88" t="s">
        <v>31</v>
      </c>
      <c r="B43" s="91"/>
      <c r="C43" s="91"/>
      <c r="D43" s="92"/>
      <c r="E43" s="92"/>
      <c r="F43" s="93"/>
    </row>
    <row r="45" spans="1:6" x14ac:dyDescent="0.2">
      <c r="B45" s="95"/>
      <c r="C45" s="95"/>
    </row>
    <row r="48" spans="1:6" x14ac:dyDescent="0.2">
      <c r="C48" s="95"/>
      <c r="E48" s="95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B1" sqref="B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3" t="s">
        <v>32</v>
      </c>
      <c r="C6" s="84"/>
      <c r="D6" s="84"/>
      <c r="E6" s="84"/>
      <c r="F6" s="85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33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34</v>
      </c>
      <c r="C12" s="3"/>
      <c r="D12" s="2"/>
    </row>
    <row r="13" spans="1:6" x14ac:dyDescent="0.2">
      <c r="A13" s="29"/>
      <c r="B13" s="37"/>
      <c r="C13" s="32"/>
      <c r="D13" s="75"/>
      <c r="E13" s="35"/>
      <c r="F13" s="38"/>
    </row>
    <row r="14" spans="1:6" x14ac:dyDescent="0.2">
      <c r="A14" s="29"/>
      <c r="B14" s="37"/>
      <c r="C14" s="32"/>
      <c r="D14" s="75"/>
      <c r="E14" s="35"/>
      <c r="F14" s="38"/>
    </row>
    <row r="15" spans="1:6" x14ac:dyDescent="0.2">
      <c r="A15" s="39"/>
      <c r="B15" s="75"/>
      <c r="C15" s="75"/>
      <c r="D15" s="75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7" ht="13.5" thickBot="1" x14ac:dyDescent="0.25">
      <c r="A17" s="41"/>
      <c r="B17" s="41"/>
      <c r="C17" s="41"/>
      <c r="D17" s="76"/>
      <c r="E17" s="76"/>
      <c r="F17" s="76"/>
    </row>
    <row r="18" spans="1:7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7" ht="13.5" thickBot="1" x14ac:dyDescent="0.25">
      <c r="A19" s="48"/>
      <c r="B19" s="49"/>
      <c r="C19" s="53"/>
      <c r="D19" s="50"/>
      <c r="E19" s="71" t="s">
        <v>24</v>
      </c>
      <c r="F19" s="72">
        <v>42338</v>
      </c>
    </row>
    <row r="20" spans="1:7" x14ac:dyDescent="0.2">
      <c r="A20" s="9" t="s">
        <v>3</v>
      </c>
      <c r="B20" s="57"/>
      <c r="C20" s="57"/>
      <c r="D20" s="54">
        <v>1</v>
      </c>
      <c r="E20" s="12">
        <f>E21+E24+E27+E31</f>
        <v>489014</v>
      </c>
      <c r="F20" s="19">
        <f>+F21+F24+F27+F31</f>
        <v>100</v>
      </c>
    </row>
    <row r="21" spans="1:7" x14ac:dyDescent="0.2">
      <c r="A21" s="77" t="s">
        <v>7</v>
      </c>
      <c r="B21" s="10"/>
      <c r="C21" s="10"/>
      <c r="D21" s="55">
        <v>3</v>
      </c>
      <c r="E21" s="7">
        <f>E22+E23</f>
        <v>14185</v>
      </c>
      <c r="F21" s="20">
        <f>E21/E20*100</f>
        <v>2.9007349482836893</v>
      </c>
    </row>
    <row r="22" spans="1:7" x14ac:dyDescent="0.2">
      <c r="A22" s="80" t="s">
        <v>8</v>
      </c>
      <c r="B22" s="81"/>
      <c r="C22" s="81"/>
      <c r="D22" s="55">
        <v>4</v>
      </c>
      <c r="E22" s="7">
        <v>14185</v>
      </c>
      <c r="F22" s="20">
        <f>E22/$E$20*100</f>
        <v>2.9007349482836893</v>
      </c>
    </row>
    <row r="23" spans="1:7" x14ac:dyDescent="0.2">
      <c r="A23" s="80" t="s">
        <v>9</v>
      </c>
      <c r="B23" s="81"/>
      <c r="C23" s="81"/>
      <c r="D23" s="55">
        <v>5</v>
      </c>
      <c r="E23" s="7">
        <v>0</v>
      </c>
      <c r="F23" s="20">
        <v>0</v>
      </c>
    </row>
    <row r="24" spans="1:7" x14ac:dyDescent="0.2">
      <c r="A24" s="77" t="s">
        <v>10</v>
      </c>
      <c r="B24" s="81"/>
      <c r="C24" s="81"/>
      <c r="D24" s="55">
        <v>9</v>
      </c>
      <c r="E24" s="7">
        <f>+E25+E26</f>
        <v>39978</v>
      </c>
      <c r="F24" s="20">
        <f>E24/$E$20*100</f>
        <v>8.1752260671473618</v>
      </c>
    </row>
    <row r="25" spans="1:7" x14ac:dyDescent="0.2">
      <c r="A25" s="80" t="s">
        <v>11</v>
      </c>
      <c r="B25" s="81"/>
      <c r="C25" s="81"/>
      <c r="D25" s="55">
        <v>10</v>
      </c>
      <c r="E25" s="7">
        <v>39978</v>
      </c>
      <c r="F25" s="20">
        <f>E25/$E$20*100</f>
        <v>8.1752260671473618</v>
      </c>
    </row>
    <row r="26" spans="1:7" x14ac:dyDescent="0.2">
      <c r="A26" s="80" t="s">
        <v>12</v>
      </c>
      <c r="B26" s="81"/>
      <c r="C26" s="81"/>
      <c r="D26" s="55">
        <v>11</v>
      </c>
      <c r="E26" s="7">
        <v>0</v>
      </c>
      <c r="F26" s="20">
        <v>0</v>
      </c>
    </row>
    <row r="27" spans="1:7" x14ac:dyDescent="0.2">
      <c r="A27" s="77" t="s">
        <v>13</v>
      </c>
      <c r="B27" s="81"/>
      <c r="C27" s="81"/>
      <c r="D27" s="55">
        <v>12</v>
      </c>
      <c r="E27" s="7">
        <f>E28+E29+E30</f>
        <v>428848</v>
      </c>
      <c r="F27" s="20">
        <f>E27/E20*100</f>
        <v>87.696466767822599</v>
      </c>
    </row>
    <row r="28" spans="1:7" x14ac:dyDescent="0.2">
      <c r="A28" s="80" t="s">
        <v>14</v>
      </c>
      <c r="B28" s="81"/>
      <c r="C28" s="81"/>
      <c r="D28" s="55">
        <v>13</v>
      </c>
      <c r="E28" s="7">
        <v>0</v>
      </c>
      <c r="F28" s="20">
        <v>0</v>
      </c>
    </row>
    <row r="29" spans="1:7" x14ac:dyDescent="0.2">
      <c r="A29" s="80" t="s">
        <v>15</v>
      </c>
      <c r="B29" s="81"/>
      <c r="C29" s="81"/>
      <c r="D29" s="55">
        <v>14</v>
      </c>
      <c r="E29" s="7">
        <v>428848</v>
      </c>
      <c r="F29" s="20">
        <f>E29/E20*100</f>
        <v>87.696466767822599</v>
      </c>
    </row>
    <row r="30" spans="1:7" x14ac:dyDescent="0.2">
      <c r="A30" s="80" t="s">
        <v>16</v>
      </c>
      <c r="B30" s="81"/>
      <c r="C30" s="81"/>
      <c r="D30" s="55">
        <v>15</v>
      </c>
      <c r="E30" s="7">
        <v>0</v>
      </c>
      <c r="F30" s="20">
        <v>0</v>
      </c>
      <c r="G30" s="94"/>
    </row>
    <row r="31" spans="1:7" ht="13.5" thickBot="1" x14ac:dyDescent="0.25">
      <c r="A31" s="78" t="s">
        <v>17</v>
      </c>
      <c r="B31" s="82"/>
      <c r="C31" s="82"/>
      <c r="D31" s="56">
        <v>24</v>
      </c>
      <c r="E31" s="8">
        <v>6003</v>
      </c>
      <c r="F31" s="21">
        <f>E31/E20*100</f>
        <v>1.2275722167463508</v>
      </c>
    </row>
    <row r="32" spans="1:7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38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36</v>
      </c>
      <c r="F36" s="74" t="s">
        <v>37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98" t="s">
        <v>49</v>
      </c>
      <c r="F37" s="99">
        <f>F19</f>
        <v>42338</v>
      </c>
    </row>
    <row r="38" spans="1:6" x14ac:dyDescent="0.2">
      <c r="A38" s="77" t="s">
        <v>20</v>
      </c>
      <c r="B38" s="58"/>
      <c r="C38" s="58"/>
      <c r="D38" s="96">
        <v>1</v>
      </c>
      <c r="E38" s="102">
        <v>4658026</v>
      </c>
      <c r="F38" s="101">
        <v>5172376.79</v>
      </c>
    </row>
    <row r="39" spans="1:6" ht="13.5" thickBot="1" x14ac:dyDescent="0.25">
      <c r="A39" s="78" t="s">
        <v>18</v>
      </c>
      <c r="B39" s="59"/>
      <c r="C39" s="59"/>
      <c r="D39" s="97">
        <v>2</v>
      </c>
      <c r="E39" s="103">
        <v>1376115</v>
      </c>
      <c r="F39" s="79">
        <v>1537725.85</v>
      </c>
    </row>
    <row r="40" spans="1:6" x14ac:dyDescent="0.2">
      <c r="A40" s="42"/>
      <c r="B40" s="89"/>
      <c r="C40" s="89"/>
      <c r="D40" s="86"/>
      <c r="E40" s="100"/>
      <c r="F40" s="90"/>
    </row>
    <row r="41" spans="1:6" x14ac:dyDescent="0.2">
      <c r="A41" s="42"/>
      <c r="B41" s="89"/>
      <c r="C41" s="89"/>
      <c r="D41" s="86"/>
      <c r="E41" s="100"/>
      <c r="F41" s="90"/>
    </row>
    <row r="42" spans="1:6" x14ac:dyDescent="0.2">
      <c r="A42" s="42"/>
      <c r="B42" s="89"/>
      <c r="C42" s="89"/>
      <c r="D42" s="86"/>
      <c r="E42" s="87"/>
      <c r="F42" s="90"/>
    </row>
    <row r="43" spans="1:6" ht="51" x14ac:dyDescent="0.25">
      <c r="A43" s="88" t="s">
        <v>31</v>
      </c>
      <c r="B43" s="91"/>
      <c r="C43" s="91"/>
      <c r="D43" s="92"/>
      <c r="E43" s="92"/>
      <c r="F43" s="93"/>
    </row>
    <row r="45" spans="1:6" x14ac:dyDescent="0.2">
      <c r="B45" s="95"/>
      <c r="C45" s="95"/>
    </row>
    <row r="48" spans="1:6" x14ac:dyDescent="0.2">
      <c r="C48" s="95"/>
      <c r="E48" s="95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workbookViewId="0">
      <selection activeCell="H23" sqref="H23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3" t="s">
        <v>32</v>
      </c>
      <c r="C6" s="84"/>
      <c r="D6" s="84"/>
      <c r="E6" s="84"/>
      <c r="F6" s="85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33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34</v>
      </c>
      <c r="C12" s="3"/>
      <c r="D12" s="2"/>
    </row>
    <row r="13" spans="1:6" x14ac:dyDescent="0.2">
      <c r="A13" s="29"/>
      <c r="B13" s="37"/>
      <c r="C13" s="32"/>
      <c r="D13" s="75"/>
      <c r="E13" s="35"/>
      <c r="F13" s="38"/>
    </row>
    <row r="14" spans="1:6" x14ac:dyDescent="0.2">
      <c r="A14" s="29"/>
      <c r="B14" s="37"/>
      <c r="C14" s="32"/>
      <c r="D14" s="75"/>
      <c r="E14" s="35"/>
      <c r="F14" s="38"/>
    </row>
    <row r="15" spans="1:6" x14ac:dyDescent="0.2">
      <c r="A15" s="39"/>
      <c r="B15" s="75"/>
      <c r="C15" s="75"/>
      <c r="D15" s="75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7" ht="13.5" thickBot="1" x14ac:dyDescent="0.25">
      <c r="A17" s="41"/>
      <c r="B17" s="41"/>
      <c r="C17" s="41"/>
      <c r="D17" s="76"/>
      <c r="E17" s="76"/>
      <c r="F17" s="76"/>
    </row>
    <row r="18" spans="1:7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7" ht="13.5" thickBot="1" x14ac:dyDescent="0.25">
      <c r="A19" s="48"/>
      <c r="B19" s="49"/>
      <c r="C19" s="53"/>
      <c r="D19" s="50"/>
      <c r="E19" s="71" t="s">
        <v>24</v>
      </c>
      <c r="F19" s="72">
        <v>42369</v>
      </c>
    </row>
    <row r="20" spans="1:7" x14ac:dyDescent="0.2">
      <c r="A20" s="9" t="s">
        <v>3</v>
      </c>
      <c r="B20" s="57"/>
      <c r="C20" s="57"/>
      <c r="D20" s="54">
        <v>1</v>
      </c>
      <c r="E20" s="12">
        <f>E21+E24+E27+E31</f>
        <v>455715</v>
      </c>
      <c r="F20" s="19">
        <f>+F21+F24+F27+F31</f>
        <v>100</v>
      </c>
    </row>
    <row r="21" spans="1:7" x14ac:dyDescent="0.2">
      <c r="A21" s="77" t="s">
        <v>7</v>
      </c>
      <c r="B21" s="10"/>
      <c r="C21" s="10"/>
      <c r="D21" s="55">
        <v>3</v>
      </c>
      <c r="E21" s="7">
        <f>E22+E23</f>
        <v>10008</v>
      </c>
      <c r="F21" s="20">
        <f>E21/E20*100</f>
        <v>2.1961094104868173</v>
      </c>
    </row>
    <row r="22" spans="1:7" x14ac:dyDescent="0.2">
      <c r="A22" s="80" t="s">
        <v>8</v>
      </c>
      <c r="B22" s="81"/>
      <c r="C22" s="81"/>
      <c r="D22" s="55">
        <v>4</v>
      </c>
      <c r="E22" s="7">
        <v>10008</v>
      </c>
      <c r="F22" s="20">
        <f>E22/$E$20*100</f>
        <v>2.1961094104868173</v>
      </c>
    </row>
    <row r="23" spans="1:7" x14ac:dyDescent="0.2">
      <c r="A23" s="80" t="s">
        <v>9</v>
      </c>
      <c r="B23" s="81"/>
      <c r="C23" s="81"/>
      <c r="D23" s="55">
        <v>5</v>
      </c>
      <c r="E23" s="7">
        <v>0</v>
      </c>
      <c r="F23" s="20">
        <f>E23/$E$20*100</f>
        <v>0</v>
      </c>
    </row>
    <row r="24" spans="1:7" x14ac:dyDescent="0.2">
      <c r="A24" s="77" t="s">
        <v>10</v>
      </c>
      <c r="B24" s="81"/>
      <c r="C24" s="81"/>
      <c r="D24" s="55">
        <v>9</v>
      </c>
      <c r="E24" s="7">
        <f>+E25+E26</f>
        <v>36021</v>
      </c>
      <c r="F24" s="20">
        <f>E24/$E$20*100</f>
        <v>7.9042822816892135</v>
      </c>
    </row>
    <row r="25" spans="1:7" x14ac:dyDescent="0.2">
      <c r="A25" s="80" t="s">
        <v>11</v>
      </c>
      <c r="B25" s="81"/>
      <c r="C25" s="81"/>
      <c r="D25" s="55">
        <v>10</v>
      </c>
      <c r="E25" s="7">
        <v>36021</v>
      </c>
      <c r="F25" s="20">
        <f>E25/$E$20*100</f>
        <v>7.9042822816892135</v>
      </c>
    </row>
    <row r="26" spans="1:7" x14ac:dyDescent="0.2">
      <c r="A26" s="80" t="s">
        <v>12</v>
      </c>
      <c r="B26" s="81"/>
      <c r="C26" s="81"/>
      <c r="D26" s="55">
        <v>11</v>
      </c>
      <c r="E26" s="7">
        <v>0</v>
      </c>
      <c r="F26" s="20">
        <f>E26/$E$20*100</f>
        <v>0</v>
      </c>
    </row>
    <row r="27" spans="1:7" x14ac:dyDescent="0.2">
      <c r="A27" s="77" t="s">
        <v>13</v>
      </c>
      <c r="B27" s="81"/>
      <c r="C27" s="81"/>
      <c r="D27" s="55">
        <v>12</v>
      </c>
      <c r="E27" s="7">
        <f>E28+E29+E30</f>
        <v>408141</v>
      </c>
      <c r="F27" s="20">
        <f>E27/E20*100</f>
        <v>89.560580626049173</v>
      </c>
    </row>
    <row r="28" spans="1:7" x14ac:dyDescent="0.2">
      <c r="A28" s="80" t="s">
        <v>14</v>
      </c>
      <c r="B28" s="81"/>
      <c r="C28" s="81"/>
      <c r="D28" s="55">
        <v>13</v>
      </c>
      <c r="E28" s="7">
        <v>0</v>
      </c>
      <c r="F28" s="20">
        <v>0</v>
      </c>
    </row>
    <row r="29" spans="1:7" x14ac:dyDescent="0.2">
      <c r="A29" s="80" t="s">
        <v>15</v>
      </c>
      <c r="B29" s="81"/>
      <c r="C29" s="81"/>
      <c r="D29" s="55">
        <v>14</v>
      </c>
      <c r="E29" s="7">
        <v>408141</v>
      </c>
      <c r="F29" s="20">
        <f>E29/E20*100</f>
        <v>89.560580626049173</v>
      </c>
    </row>
    <row r="30" spans="1:7" x14ac:dyDescent="0.2">
      <c r="A30" s="80" t="s">
        <v>16</v>
      </c>
      <c r="B30" s="81"/>
      <c r="C30" s="81"/>
      <c r="D30" s="55">
        <v>15</v>
      </c>
      <c r="E30" s="7">
        <v>0</v>
      </c>
      <c r="F30" s="20">
        <f>E30/E21*100</f>
        <v>0</v>
      </c>
      <c r="G30" s="94"/>
    </row>
    <row r="31" spans="1:7" ht="13.5" thickBot="1" x14ac:dyDescent="0.25">
      <c r="A31" s="78" t="s">
        <v>17</v>
      </c>
      <c r="B31" s="82"/>
      <c r="C31" s="82"/>
      <c r="D31" s="56">
        <v>24</v>
      </c>
      <c r="E31" s="8">
        <v>1545</v>
      </c>
      <c r="F31" s="21">
        <f>E31/E20*100</f>
        <v>0.33902768177479348</v>
      </c>
    </row>
    <row r="32" spans="1:7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38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36</v>
      </c>
      <c r="F36" s="74" t="s">
        <v>37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98" t="s">
        <v>50</v>
      </c>
      <c r="F37" s="99">
        <f>F19</f>
        <v>42369</v>
      </c>
    </row>
    <row r="38" spans="1:6" x14ac:dyDescent="0.2">
      <c r="A38" s="77" t="s">
        <v>20</v>
      </c>
      <c r="B38" s="58"/>
      <c r="C38" s="58"/>
      <c r="D38" s="96">
        <v>1</v>
      </c>
      <c r="E38" s="102">
        <v>3778938</v>
      </c>
      <c r="F38" s="101">
        <v>4220753.53</v>
      </c>
    </row>
    <row r="39" spans="1:6" ht="13.5" thickBot="1" x14ac:dyDescent="0.25">
      <c r="A39" s="78" t="s">
        <v>18</v>
      </c>
      <c r="B39" s="59"/>
      <c r="C39" s="59"/>
      <c r="D39" s="97">
        <v>2</v>
      </c>
      <c r="E39" s="103">
        <v>10206390</v>
      </c>
      <c r="F39" s="79">
        <v>11435686.91</v>
      </c>
    </row>
    <row r="40" spans="1:6" x14ac:dyDescent="0.2">
      <c r="A40" s="42"/>
      <c r="B40" s="89"/>
      <c r="C40" s="89"/>
      <c r="D40" s="86"/>
      <c r="E40" s="100"/>
      <c r="F40" s="90"/>
    </row>
    <row r="41" spans="1:6" x14ac:dyDescent="0.2">
      <c r="A41" s="42"/>
      <c r="B41" s="89"/>
      <c r="C41" s="89"/>
      <c r="D41" s="86"/>
      <c r="E41" s="100"/>
      <c r="F41" s="90"/>
    </row>
    <row r="42" spans="1:6" x14ac:dyDescent="0.2">
      <c r="A42" s="42"/>
      <c r="B42" s="89"/>
      <c r="C42" s="89"/>
      <c r="D42" s="86"/>
      <c r="E42" s="87"/>
      <c r="F42" s="90"/>
    </row>
    <row r="43" spans="1:6" ht="51" x14ac:dyDescent="0.25">
      <c r="A43" s="88" t="s">
        <v>31</v>
      </c>
      <c r="B43" s="91"/>
      <c r="C43" s="91"/>
      <c r="D43" s="92"/>
      <c r="E43" s="92"/>
      <c r="F43" s="93"/>
    </row>
    <row r="45" spans="1:6" x14ac:dyDescent="0.2">
      <c r="B45" s="95"/>
      <c r="C45" s="95"/>
    </row>
    <row r="48" spans="1:6" x14ac:dyDescent="0.2">
      <c r="C48" s="95"/>
      <c r="E48" s="9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opLeftCell="A10" workbookViewId="0">
      <selection activeCell="N3" sqref="N3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3" t="s">
        <v>32</v>
      </c>
      <c r="C6" s="84"/>
      <c r="D6" s="84"/>
      <c r="E6" s="84"/>
      <c r="F6" s="85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33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34</v>
      </c>
      <c r="C12" s="3"/>
      <c r="D12" s="2"/>
    </row>
    <row r="13" spans="1:6" x14ac:dyDescent="0.2">
      <c r="A13" s="29"/>
      <c r="B13" s="37"/>
      <c r="C13" s="32"/>
      <c r="D13" s="75"/>
      <c r="E13" s="35"/>
      <c r="F13" s="38"/>
    </row>
    <row r="14" spans="1:6" x14ac:dyDescent="0.2">
      <c r="A14" s="29"/>
      <c r="B14" s="37"/>
      <c r="C14" s="32"/>
      <c r="D14" s="75"/>
      <c r="E14" s="35"/>
      <c r="F14" s="38"/>
    </row>
    <row r="15" spans="1:6" x14ac:dyDescent="0.2">
      <c r="A15" s="39"/>
      <c r="B15" s="75"/>
      <c r="C15" s="75"/>
      <c r="D15" s="75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7" ht="13.5" thickBot="1" x14ac:dyDescent="0.25">
      <c r="A17" s="41"/>
      <c r="B17" s="41"/>
      <c r="C17" s="41"/>
      <c r="D17" s="76"/>
      <c r="E17" s="76"/>
      <c r="F17" s="76"/>
    </row>
    <row r="18" spans="1:7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7" ht="13.5" thickBot="1" x14ac:dyDescent="0.25">
      <c r="A19" s="48"/>
      <c r="B19" s="49"/>
      <c r="C19" s="53"/>
      <c r="D19" s="50"/>
      <c r="E19" s="71" t="s">
        <v>24</v>
      </c>
      <c r="F19" s="72">
        <v>42063</v>
      </c>
    </row>
    <row r="20" spans="1:7" x14ac:dyDescent="0.2">
      <c r="A20" s="9" t="s">
        <v>3</v>
      </c>
      <c r="B20" s="57"/>
      <c r="C20" s="57"/>
      <c r="D20" s="54">
        <v>1</v>
      </c>
      <c r="E20" s="12">
        <f>E21+E24+E27+E31</f>
        <v>338076</v>
      </c>
      <c r="F20" s="19">
        <f>+F21+F24+F27+F31</f>
        <v>100</v>
      </c>
    </row>
    <row r="21" spans="1:7" x14ac:dyDescent="0.2">
      <c r="A21" s="77" t="s">
        <v>7</v>
      </c>
      <c r="B21" s="10"/>
      <c r="C21" s="10"/>
      <c r="D21" s="55">
        <v>3</v>
      </c>
      <c r="E21" s="7">
        <f>E22+E23</f>
        <v>28955</v>
      </c>
      <c r="F21" s="20">
        <f>E21/E20*100</f>
        <v>8.5646422697854927</v>
      </c>
    </row>
    <row r="22" spans="1:7" x14ac:dyDescent="0.2">
      <c r="A22" s="80" t="s">
        <v>8</v>
      </c>
      <c r="B22" s="81"/>
      <c r="C22" s="81"/>
      <c r="D22" s="55">
        <v>4</v>
      </c>
      <c r="E22" s="7">
        <v>28955</v>
      </c>
      <c r="F22" s="20">
        <f>E22/$E$20*100</f>
        <v>8.5646422697854927</v>
      </c>
    </row>
    <row r="23" spans="1:7" x14ac:dyDescent="0.2">
      <c r="A23" s="80" t="s">
        <v>9</v>
      </c>
      <c r="B23" s="81"/>
      <c r="C23" s="81"/>
      <c r="D23" s="55">
        <v>5</v>
      </c>
      <c r="E23" s="7">
        <v>0</v>
      </c>
      <c r="F23" s="20">
        <v>0</v>
      </c>
    </row>
    <row r="24" spans="1:7" x14ac:dyDescent="0.2">
      <c r="A24" s="77" t="s">
        <v>10</v>
      </c>
      <c r="B24" s="81"/>
      <c r="C24" s="81"/>
      <c r="D24" s="55">
        <v>9</v>
      </c>
      <c r="E24" s="7">
        <f>+E25+E26</f>
        <v>29686</v>
      </c>
      <c r="F24" s="20">
        <f>E24/$E$20*100</f>
        <v>8.7808658408168583</v>
      </c>
    </row>
    <row r="25" spans="1:7" x14ac:dyDescent="0.2">
      <c r="A25" s="80" t="s">
        <v>11</v>
      </c>
      <c r="B25" s="81"/>
      <c r="C25" s="81"/>
      <c r="D25" s="55">
        <v>10</v>
      </c>
      <c r="E25" s="7">
        <v>29686</v>
      </c>
      <c r="F25" s="20">
        <f>E25/$E$20*100</f>
        <v>8.7808658408168583</v>
      </c>
    </row>
    <row r="26" spans="1:7" x14ac:dyDescent="0.2">
      <c r="A26" s="80" t="s">
        <v>12</v>
      </c>
      <c r="B26" s="81"/>
      <c r="C26" s="81"/>
      <c r="D26" s="55">
        <v>11</v>
      </c>
      <c r="E26" s="7">
        <v>0</v>
      </c>
      <c r="F26" s="20">
        <v>0</v>
      </c>
    </row>
    <row r="27" spans="1:7" x14ac:dyDescent="0.2">
      <c r="A27" s="77" t="s">
        <v>13</v>
      </c>
      <c r="B27" s="81"/>
      <c r="C27" s="81"/>
      <c r="D27" s="55">
        <v>12</v>
      </c>
      <c r="E27" s="7">
        <f>E28+E29+E30</f>
        <v>279254</v>
      </c>
      <c r="F27" s="20">
        <f>E27/E20*100</f>
        <v>82.600953631727776</v>
      </c>
    </row>
    <row r="28" spans="1:7" x14ac:dyDescent="0.2">
      <c r="A28" s="80" t="s">
        <v>14</v>
      </c>
      <c r="B28" s="81"/>
      <c r="C28" s="81"/>
      <c r="D28" s="55">
        <v>13</v>
      </c>
      <c r="E28" s="7">
        <v>0</v>
      </c>
      <c r="F28" s="20">
        <v>0</v>
      </c>
    </row>
    <row r="29" spans="1:7" x14ac:dyDescent="0.2">
      <c r="A29" s="80" t="s">
        <v>15</v>
      </c>
      <c r="B29" s="81"/>
      <c r="C29" s="81"/>
      <c r="D29" s="55">
        <v>14</v>
      </c>
      <c r="E29" s="7">
        <v>279254</v>
      </c>
      <c r="F29" s="20">
        <f>E29/E20*100</f>
        <v>82.600953631727776</v>
      </c>
    </row>
    <row r="30" spans="1:7" x14ac:dyDescent="0.2">
      <c r="A30" s="80" t="s">
        <v>16</v>
      </c>
      <c r="B30" s="81"/>
      <c r="C30" s="81"/>
      <c r="D30" s="55">
        <v>15</v>
      </c>
      <c r="E30" s="7">
        <v>0</v>
      </c>
      <c r="F30" s="20">
        <v>0</v>
      </c>
      <c r="G30" s="94"/>
    </row>
    <row r="31" spans="1:7" ht="13.5" thickBot="1" x14ac:dyDescent="0.25">
      <c r="A31" s="78" t="s">
        <v>17</v>
      </c>
      <c r="B31" s="82"/>
      <c r="C31" s="82"/>
      <c r="D31" s="56">
        <v>24</v>
      </c>
      <c r="E31" s="8">
        <v>181</v>
      </c>
      <c r="F31" s="21">
        <f>E31/E20*100</f>
        <v>5.3538257669873052E-2</v>
      </c>
    </row>
    <row r="32" spans="1:7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38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36</v>
      </c>
      <c r="F36" s="74" t="s">
        <v>37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98" t="s">
        <v>39</v>
      </c>
      <c r="F37" s="99">
        <f>F19</f>
        <v>42063</v>
      </c>
    </row>
    <row r="38" spans="1:6" x14ac:dyDescent="0.2">
      <c r="A38" s="77" t="s">
        <v>20</v>
      </c>
      <c r="B38" s="58"/>
      <c r="C38" s="58"/>
      <c r="D38" s="96">
        <v>1</v>
      </c>
      <c r="E38" s="102">
        <v>37265417</v>
      </c>
      <c r="F38" s="101">
        <v>42227673</v>
      </c>
    </row>
    <row r="39" spans="1:6" ht="13.5" thickBot="1" x14ac:dyDescent="0.25">
      <c r="A39" s="78" t="s">
        <v>18</v>
      </c>
      <c r="B39" s="59"/>
      <c r="C39" s="59"/>
      <c r="D39" s="97">
        <v>2</v>
      </c>
      <c r="E39" s="103">
        <v>3557220</v>
      </c>
      <c r="F39" s="79">
        <v>4033725</v>
      </c>
    </row>
    <row r="40" spans="1:6" x14ac:dyDescent="0.2">
      <c r="A40" s="42"/>
      <c r="B40" s="89"/>
      <c r="C40" s="89"/>
      <c r="D40" s="86"/>
      <c r="E40" s="100"/>
      <c r="F40" s="90"/>
    </row>
    <row r="41" spans="1:6" x14ac:dyDescent="0.2">
      <c r="A41" s="42"/>
      <c r="B41" s="89"/>
      <c r="C41" s="89"/>
      <c r="D41" s="86"/>
      <c r="E41" s="100"/>
      <c r="F41" s="90"/>
    </row>
    <row r="42" spans="1:6" x14ac:dyDescent="0.2">
      <c r="A42" s="42"/>
      <c r="B42" s="89"/>
      <c r="C42" s="89"/>
      <c r="D42" s="86"/>
      <c r="E42" s="87"/>
      <c r="F42" s="90"/>
    </row>
    <row r="43" spans="1:6" ht="51" x14ac:dyDescent="0.25">
      <c r="A43" s="88" t="s">
        <v>31</v>
      </c>
      <c r="B43" s="91"/>
      <c r="C43" s="91"/>
      <c r="D43" s="92"/>
      <c r="E43" s="92"/>
      <c r="F43" s="93"/>
    </row>
    <row r="45" spans="1:6" x14ac:dyDescent="0.2">
      <c r="B45" s="95"/>
      <c r="C45" s="95"/>
    </row>
    <row r="48" spans="1:6" x14ac:dyDescent="0.2">
      <c r="C48" s="95"/>
      <c r="E48" s="95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I41" sqref="I4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3" t="s">
        <v>32</v>
      </c>
      <c r="C6" s="84"/>
      <c r="D6" s="84"/>
      <c r="E6" s="84"/>
      <c r="F6" s="85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33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34</v>
      </c>
      <c r="C12" s="3"/>
      <c r="D12" s="2"/>
    </row>
    <row r="13" spans="1:6" x14ac:dyDescent="0.2">
      <c r="A13" s="29"/>
      <c r="B13" s="37"/>
      <c r="C13" s="32"/>
      <c r="D13" s="75"/>
      <c r="E13" s="35"/>
      <c r="F13" s="38"/>
    </row>
    <row r="14" spans="1:6" x14ac:dyDescent="0.2">
      <c r="A14" s="29"/>
      <c r="B14" s="37"/>
      <c r="C14" s="32"/>
      <c r="D14" s="75"/>
      <c r="E14" s="35"/>
      <c r="F14" s="38"/>
    </row>
    <row r="15" spans="1:6" x14ac:dyDescent="0.2">
      <c r="A15" s="39"/>
      <c r="B15" s="75"/>
      <c r="C15" s="75"/>
      <c r="D15" s="75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7" ht="13.5" thickBot="1" x14ac:dyDescent="0.25">
      <c r="A17" s="41"/>
      <c r="B17" s="41"/>
      <c r="C17" s="41"/>
      <c r="D17" s="76"/>
      <c r="E17" s="76"/>
      <c r="F17" s="76"/>
    </row>
    <row r="18" spans="1:7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7" ht="13.5" thickBot="1" x14ac:dyDescent="0.25">
      <c r="A19" s="48"/>
      <c r="B19" s="49"/>
      <c r="C19" s="53"/>
      <c r="D19" s="50"/>
      <c r="E19" s="71" t="s">
        <v>24</v>
      </c>
      <c r="F19" s="72">
        <v>42094</v>
      </c>
    </row>
    <row r="20" spans="1:7" x14ac:dyDescent="0.2">
      <c r="A20" s="9" t="s">
        <v>3</v>
      </c>
      <c r="B20" s="57"/>
      <c r="C20" s="57"/>
      <c r="D20" s="54">
        <v>1</v>
      </c>
      <c r="E20" s="12">
        <f>E21+E24+E27+E31</f>
        <v>385380</v>
      </c>
      <c r="F20" s="19">
        <f>+F21+F24+F27+F31</f>
        <v>99.999999999999986</v>
      </c>
    </row>
    <row r="21" spans="1:7" x14ac:dyDescent="0.2">
      <c r="A21" s="77" t="s">
        <v>7</v>
      </c>
      <c r="B21" s="10"/>
      <c r="C21" s="10"/>
      <c r="D21" s="55">
        <v>3</v>
      </c>
      <c r="E21" s="7">
        <f>E22+E23</f>
        <v>17159</v>
      </c>
      <c r="F21" s="20">
        <f>E21/E20*100</f>
        <v>4.4524884529555244</v>
      </c>
    </row>
    <row r="22" spans="1:7" x14ac:dyDescent="0.2">
      <c r="A22" s="80" t="s">
        <v>8</v>
      </c>
      <c r="B22" s="81"/>
      <c r="C22" s="81"/>
      <c r="D22" s="55">
        <v>4</v>
      </c>
      <c r="E22" s="7">
        <v>17159</v>
      </c>
      <c r="F22" s="20">
        <f>E22/$E$20*100</f>
        <v>4.4524884529555244</v>
      </c>
    </row>
    <row r="23" spans="1:7" x14ac:dyDescent="0.2">
      <c r="A23" s="80" t="s">
        <v>9</v>
      </c>
      <c r="B23" s="81"/>
      <c r="C23" s="81"/>
      <c r="D23" s="55">
        <v>5</v>
      </c>
      <c r="E23" s="7">
        <v>0</v>
      </c>
      <c r="F23" s="20">
        <v>0</v>
      </c>
    </row>
    <row r="24" spans="1:7" x14ac:dyDescent="0.2">
      <c r="A24" s="77" t="s">
        <v>10</v>
      </c>
      <c r="B24" s="81"/>
      <c r="C24" s="81"/>
      <c r="D24" s="55">
        <v>9</v>
      </c>
      <c r="E24" s="7">
        <f>+E25+E26</f>
        <v>29810</v>
      </c>
      <c r="F24" s="20">
        <f>E24/$E$20*100</f>
        <v>7.7352223779127094</v>
      </c>
    </row>
    <row r="25" spans="1:7" x14ac:dyDescent="0.2">
      <c r="A25" s="80" t="s">
        <v>11</v>
      </c>
      <c r="B25" s="81"/>
      <c r="C25" s="81"/>
      <c r="D25" s="55">
        <v>10</v>
      </c>
      <c r="E25" s="7">
        <v>29810</v>
      </c>
      <c r="F25" s="20">
        <f>E25/$E$20*100</f>
        <v>7.7352223779127094</v>
      </c>
    </row>
    <row r="26" spans="1:7" x14ac:dyDescent="0.2">
      <c r="A26" s="80" t="s">
        <v>12</v>
      </c>
      <c r="B26" s="81"/>
      <c r="C26" s="81"/>
      <c r="D26" s="55">
        <v>11</v>
      </c>
      <c r="E26" s="7">
        <v>0</v>
      </c>
      <c r="F26" s="20">
        <v>0</v>
      </c>
    </row>
    <row r="27" spans="1:7" x14ac:dyDescent="0.2">
      <c r="A27" s="77" t="s">
        <v>13</v>
      </c>
      <c r="B27" s="81"/>
      <c r="C27" s="81"/>
      <c r="D27" s="55">
        <v>12</v>
      </c>
      <c r="E27" s="7">
        <f>E28+E29+E30</f>
        <v>337984</v>
      </c>
      <c r="F27" s="20">
        <f>E27/E20*100</f>
        <v>87.701489438995267</v>
      </c>
    </row>
    <row r="28" spans="1:7" x14ac:dyDescent="0.2">
      <c r="A28" s="80" t="s">
        <v>14</v>
      </c>
      <c r="B28" s="81"/>
      <c r="C28" s="81"/>
      <c r="D28" s="55">
        <v>13</v>
      </c>
      <c r="E28" s="7">
        <v>0</v>
      </c>
      <c r="F28" s="20">
        <v>0</v>
      </c>
    </row>
    <row r="29" spans="1:7" x14ac:dyDescent="0.2">
      <c r="A29" s="80" t="s">
        <v>15</v>
      </c>
      <c r="B29" s="81"/>
      <c r="C29" s="81"/>
      <c r="D29" s="55">
        <v>14</v>
      </c>
      <c r="E29" s="7">
        <v>337984</v>
      </c>
      <c r="F29" s="20">
        <f>E29/E20*100</f>
        <v>87.701489438995267</v>
      </c>
    </row>
    <row r="30" spans="1:7" x14ac:dyDescent="0.2">
      <c r="A30" s="80" t="s">
        <v>16</v>
      </c>
      <c r="B30" s="81"/>
      <c r="C30" s="81"/>
      <c r="D30" s="55">
        <v>15</v>
      </c>
      <c r="E30" s="7">
        <v>0</v>
      </c>
      <c r="F30" s="20">
        <v>0</v>
      </c>
      <c r="G30" s="94"/>
    </row>
    <row r="31" spans="1:7" ht="13.5" thickBot="1" x14ac:dyDescent="0.25">
      <c r="A31" s="78" t="s">
        <v>17</v>
      </c>
      <c r="B31" s="82"/>
      <c r="C31" s="82"/>
      <c r="D31" s="56">
        <v>24</v>
      </c>
      <c r="E31" s="8">
        <v>427</v>
      </c>
      <c r="F31" s="21">
        <f>E31/E20*100</f>
        <v>0.11079973013648867</v>
      </c>
    </row>
    <row r="32" spans="1:7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38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36</v>
      </c>
      <c r="F36" s="74" t="s">
        <v>37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98" t="s">
        <v>41</v>
      </c>
      <c r="F37" s="99">
        <f>F19</f>
        <v>42094</v>
      </c>
    </row>
    <row r="38" spans="1:6" x14ac:dyDescent="0.2">
      <c r="A38" s="77" t="s">
        <v>20</v>
      </c>
      <c r="B38" s="58"/>
      <c r="C38" s="58"/>
      <c r="D38" s="96">
        <v>1</v>
      </c>
      <c r="E38" s="102">
        <v>33478680</v>
      </c>
      <c r="F38" s="101">
        <v>39070296</v>
      </c>
    </row>
    <row r="39" spans="1:6" ht="13.5" thickBot="1" x14ac:dyDescent="0.25">
      <c r="A39" s="78" t="s">
        <v>18</v>
      </c>
      <c r="B39" s="59"/>
      <c r="C39" s="59"/>
      <c r="D39" s="97">
        <v>2</v>
      </c>
      <c r="E39" s="103">
        <v>153297</v>
      </c>
      <c r="F39" s="79">
        <v>177334</v>
      </c>
    </row>
    <row r="40" spans="1:6" x14ac:dyDescent="0.2">
      <c r="A40" s="42"/>
      <c r="B40" s="89"/>
      <c r="C40" s="89"/>
      <c r="D40" s="86"/>
      <c r="E40" s="100"/>
      <c r="F40" s="90"/>
    </row>
    <row r="41" spans="1:6" x14ac:dyDescent="0.2">
      <c r="A41" s="42"/>
      <c r="B41" s="89"/>
      <c r="C41" s="89"/>
      <c r="D41" s="86"/>
      <c r="E41" s="100"/>
      <c r="F41" s="90"/>
    </row>
    <row r="42" spans="1:6" x14ac:dyDescent="0.2">
      <c r="A42" s="42"/>
      <c r="B42" s="89"/>
      <c r="C42" s="89"/>
      <c r="D42" s="86"/>
      <c r="E42" s="87"/>
      <c r="F42" s="90"/>
    </row>
    <row r="43" spans="1:6" ht="51" x14ac:dyDescent="0.25">
      <c r="A43" s="88" t="s">
        <v>31</v>
      </c>
      <c r="B43" s="91"/>
      <c r="C43" s="91"/>
      <c r="D43" s="92"/>
      <c r="E43" s="92"/>
      <c r="F43" s="93"/>
    </row>
    <row r="45" spans="1:6" x14ac:dyDescent="0.2">
      <c r="B45" s="95"/>
      <c r="C45" s="95"/>
    </row>
    <row r="48" spans="1:6" x14ac:dyDescent="0.2">
      <c r="C48" s="95"/>
      <c r="E48" s="95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opLeftCell="A10" workbookViewId="0">
      <selection activeCell="F33" sqref="F33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3" t="s">
        <v>32</v>
      </c>
      <c r="C6" s="84"/>
      <c r="D6" s="84"/>
      <c r="E6" s="84"/>
      <c r="F6" s="85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33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34</v>
      </c>
      <c r="C12" s="3"/>
      <c r="D12" s="2"/>
    </row>
    <row r="13" spans="1:6" x14ac:dyDescent="0.2">
      <c r="A13" s="29"/>
      <c r="B13" s="37"/>
      <c r="C13" s="32"/>
      <c r="D13" s="75"/>
      <c r="E13" s="35"/>
      <c r="F13" s="38"/>
    </row>
    <row r="14" spans="1:6" x14ac:dyDescent="0.2">
      <c r="A14" s="29"/>
      <c r="B14" s="37"/>
      <c r="C14" s="32"/>
      <c r="D14" s="75"/>
      <c r="E14" s="35"/>
      <c r="F14" s="38"/>
    </row>
    <row r="15" spans="1:6" x14ac:dyDescent="0.2">
      <c r="A15" s="39"/>
      <c r="B15" s="75"/>
      <c r="C15" s="75"/>
      <c r="D15" s="75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7" ht="13.5" thickBot="1" x14ac:dyDescent="0.25">
      <c r="A17" s="41"/>
      <c r="B17" s="41"/>
      <c r="C17" s="41"/>
      <c r="D17" s="76"/>
      <c r="E17" s="76"/>
      <c r="F17" s="76"/>
    </row>
    <row r="18" spans="1:7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7" ht="13.5" thickBot="1" x14ac:dyDescent="0.25">
      <c r="A19" s="48"/>
      <c r="B19" s="49"/>
      <c r="C19" s="53"/>
      <c r="D19" s="50"/>
      <c r="E19" s="71" t="s">
        <v>24</v>
      </c>
      <c r="F19" s="72">
        <v>42124</v>
      </c>
    </row>
    <row r="20" spans="1:7" x14ac:dyDescent="0.2">
      <c r="A20" s="9" t="s">
        <v>3</v>
      </c>
      <c r="B20" s="57"/>
      <c r="C20" s="57"/>
      <c r="D20" s="54">
        <v>1</v>
      </c>
      <c r="E20" s="12">
        <f>E21+E24+E27+E31</f>
        <v>439974</v>
      </c>
      <c r="F20" s="19">
        <f>+F21+F24+F27+F31</f>
        <v>99.999999999999986</v>
      </c>
    </row>
    <row r="21" spans="1:7" x14ac:dyDescent="0.2">
      <c r="A21" s="77" t="s">
        <v>7</v>
      </c>
      <c r="B21" s="10"/>
      <c r="C21" s="10"/>
      <c r="D21" s="55">
        <v>3</v>
      </c>
      <c r="E21" s="7">
        <f>E22+E23</f>
        <v>45762</v>
      </c>
      <c r="F21" s="20">
        <f>E21/E20*100</f>
        <v>10.401069154086377</v>
      </c>
    </row>
    <row r="22" spans="1:7" x14ac:dyDescent="0.2">
      <c r="A22" s="80" t="s">
        <v>8</v>
      </c>
      <c r="B22" s="81"/>
      <c r="C22" s="81"/>
      <c r="D22" s="55">
        <v>4</v>
      </c>
      <c r="E22" s="7">
        <v>45762</v>
      </c>
      <c r="F22" s="20">
        <f>E22/$E$20*100</f>
        <v>10.401069154086377</v>
      </c>
    </row>
    <row r="23" spans="1:7" x14ac:dyDescent="0.2">
      <c r="A23" s="80" t="s">
        <v>9</v>
      </c>
      <c r="B23" s="81"/>
      <c r="C23" s="81"/>
      <c r="D23" s="55">
        <v>5</v>
      </c>
      <c r="E23" s="7">
        <v>0</v>
      </c>
      <c r="F23" s="20">
        <v>0</v>
      </c>
    </row>
    <row r="24" spans="1:7" x14ac:dyDescent="0.2">
      <c r="A24" s="77" t="s">
        <v>10</v>
      </c>
      <c r="B24" s="81"/>
      <c r="C24" s="81"/>
      <c r="D24" s="55">
        <v>9</v>
      </c>
      <c r="E24" s="7">
        <f>+E25+E26</f>
        <v>29627</v>
      </c>
      <c r="F24" s="20">
        <f>E24/$E$20*100</f>
        <v>6.7338069976862274</v>
      </c>
    </row>
    <row r="25" spans="1:7" x14ac:dyDescent="0.2">
      <c r="A25" s="80" t="s">
        <v>11</v>
      </c>
      <c r="B25" s="81"/>
      <c r="C25" s="81"/>
      <c r="D25" s="55">
        <v>10</v>
      </c>
      <c r="E25" s="7">
        <v>29627</v>
      </c>
      <c r="F25" s="20">
        <f>E25/$E$20*100</f>
        <v>6.7338069976862274</v>
      </c>
    </row>
    <row r="26" spans="1:7" x14ac:dyDescent="0.2">
      <c r="A26" s="80" t="s">
        <v>12</v>
      </c>
      <c r="B26" s="81"/>
      <c r="C26" s="81"/>
      <c r="D26" s="55">
        <v>11</v>
      </c>
      <c r="E26" s="7">
        <v>0</v>
      </c>
      <c r="F26" s="20">
        <v>0</v>
      </c>
    </row>
    <row r="27" spans="1:7" x14ac:dyDescent="0.2">
      <c r="A27" s="77" t="s">
        <v>13</v>
      </c>
      <c r="B27" s="81"/>
      <c r="C27" s="81"/>
      <c r="D27" s="55">
        <v>12</v>
      </c>
      <c r="E27" s="7">
        <f>E28+E29+E30</f>
        <v>364273</v>
      </c>
      <c r="F27" s="20">
        <f>E27/E20*100</f>
        <v>82.794210566988042</v>
      </c>
    </row>
    <row r="28" spans="1:7" x14ac:dyDescent="0.2">
      <c r="A28" s="80" t="s">
        <v>14</v>
      </c>
      <c r="B28" s="81"/>
      <c r="C28" s="81"/>
      <c r="D28" s="55">
        <v>13</v>
      </c>
      <c r="E28" s="7">
        <v>0</v>
      </c>
      <c r="F28" s="20">
        <v>0</v>
      </c>
    </row>
    <row r="29" spans="1:7" x14ac:dyDescent="0.2">
      <c r="A29" s="80" t="s">
        <v>15</v>
      </c>
      <c r="B29" s="81"/>
      <c r="C29" s="81"/>
      <c r="D29" s="55">
        <v>14</v>
      </c>
      <c r="E29" s="7">
        <v>364273</v>
      </c>
      <c r="F29" s="20">
        <f>E29/E20*100</f>
        <v>82.794210566988042</v>
      </c>
    </row>
    <row r="30" spans="1:7" x14ac:dyDescent="0.2">
      <c r="A30" s="80" t="s">
        <v>16</v>
      </c>
      <c r="B30" s="81"/>
      <c r="C30" s="81"/>
      <c r="D30" s="55">
        <v>15</v>
      </c>
      <c r="E30" s="7">
        <v>0</v>
      </c>
      <c r="F30" s="20">
        <v>0</v>
      </c>
      <c r="G30" s="94"/>
    </row>
    <row r="31" spans="1:7" ht="13.5" thickBot="1" x14ac:dyDescent="0.25">
      <c r="A31" s="78" t="s">
        <v>17</v>
      </c>
      <c r="B31" s="82"/>
      <c r="C31" s="82"/>
      <c r="D31" s="56">
        <v>24</v>
      </c>
      <c r="E31" s="8">
        <v>312</v>
      </c>
      <c r="F31" s="21">
        <f>E31/E20*100</f>
        <v>7.0913281239345954E-2</v>
      </c>
    </row>
    <row r="32" spans="1:7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38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36</v>
      </c>
      <c r="F36" s="74" t="s">
        <v>37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98" t="s">
        <v>42</v>
      </c>
      <c r="F37" s="99">
        <f>F19</f>
        <v>42124</v>
      </c>
    </row>
    <row r="38" spans="1:6" x14ac:dyDescent="0.2">
      <c r="A38" s="77" t="s">
        <v>20</v>
      </c>
      <c r="B38" s="58"/>
      <c r="C38" s="58"/>
      <c r="D38" s="96">
        <v>1</v>
      </c>
      <c r="E38" s="102">
        <v>33518700</v>
      </c>
      <c r="F38" s="101">
        <v>39960073</v>
      </c>
    </row>
    <row r="39" spans="1:6" ht="13.5" thickBot="1" x14ac:dyDescent="0.25">
      <c r="A39" s="78" t="s">
        <v>18</v>
      </c>
      <c r="B39" s="59"/>
      <c r="C39" s="59"/>
      <c r="D39" s="97">
        <v>2</v>
      </c>
      <c r="E39" s="103">
        <v>13570000</v>
      </c>
      <c r="F39" s="79">
        <v>16238873</v>
      </c>
    </row>
    <row r="40" spans="1:6" x14ac:dyDescent="0.2">
      <c r="A40" s="42"/>
      <c r="B40" s="89"/>
      <c r="C40" s="89"/>
      <c r="D40" s="86"/>
      <c r="E40" s="100"/>
      <c r="F40" s="90"/>
    </row>
    <row r="41" spans="1:6" x14ac:dyDescent="0.2">
      <c r="A41" s="42"/>
      <c r="B41" s="89"/>
      <c r="C41" s="89"/>
      <c r="D41" s="86"/>
      <c r="E41" s="100"/>
      <c r="F41" s="90"/>
    </row>
    <row r="42" spans="1:6" x14ac:dyDescent="0.2">
      <c r="A42" s="42"/>
      <c r="B42" s="89"/>
      <c r="C42" s="89"/>
      <c r="D42" s="86"/>
      <c r="E42" s="87"/>
      <c r="F42" s="90"/>
    </row>
    <row r="43" spans="1:6" ht="51" x14ac:dyDescent="0.25">
      <c r="A43" s="88" t="s">
        <v>31</v>
      </c>
      <c r="B43" s="91"/>
      <c r="C43" s="91"/>
      <c r="D43" s="92"/>
      <c r="E43" s="92"/>
      <c r="F43" s="93"/>
    </row>
    <row r="45" spans="1:6" x14ac:dyDescent="0.2">
      <c r="B45" s="95"/>
      <c r="C45" s="95"/>
    </row>
    <row r="48" spans="1:6" x14ac:dyDescent="0.2">
      <c r="C48" s="95"/>
      <c r="E48" s="95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I34" sqref="I34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3" t="s">
        <v>32</v>
      </c>
      <c r="C6" s="84"/>
      <c r="D6" s="84"/>
      <c r="E6" s="84"/>
      <c r="F6" s="85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33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34</v>
      </c>
      <c r="C12" s="3"/>
      <c r="D12" s="2"/>
    </row>
    <row r="13" spans="1:6" x14ac:dyDescent="0.2">
      <c r="A13" s="29"/>
      <c r="B13" s="37"/>
      <c r="C13" s="32"/>
      <c r="D13" s="75"/>
      <c r="E13" s="35"/>
      <c r="F13" s="38"/>
    </row>
    <row r="14" spans="1:6" x14ac:dyDescent="0.2">
      <c r="A14" s="29"/>
      <c r="B14" s="37"/>
      <c r="C14" s="32"/>
      <c r="D14" s="75"/>
      <c r="E14" s="35"/>
      <c r="F14" s="38"/>
    </row>
    <row r="15" spans="1:6" x14ac:dyDescent="0.2">
      <c r="A15" s="39"/>
      <c r="B15" s="75"/>
      <c r="C15" s="75"/>
      <c r="D15" s="75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7" ht="13.5" thickBot="1" x14ac:dyDescent="0.25">
      <c r="A17" s="41"/>
      <c r="B17" s="41"/>
      <c r="C17" s="41"/>
      <c r="D17" s="76"/>
      <c r="E17" s="76"/>
      <c r="F17" s="76"/>
    </row>
    <row r="18" spans="1:7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7" ht="13.5" thickBot="1" x14ac:dyDescent="0.25">
      <c r="A19" s="48"/>
      <c r="B19" s="49"/>
      <c r="C19" s="53"/>
      <c r="D19" s="50"/>
      <c r="E19" s="71" t="s">
        <v>24</v>
      </c>
      <c r="F19" s="72">
        <v>42155</v>
      </c>
    </row>
    <row r="20" spans="1:7" x14ac:dyDescent="0.2">
      <c r="A20" s="9" t="s">
        <v>3</v>
      </c>
      <c r="B20" s="57"/>
      <c r="C20" s="57"/>
      <c r="D20" s="54">
        <v>1</v>
      </c>
      <c r="E20" s="12">
        <f>E21+E24+E27+E31</f>
        <v>441217</v>
      </c>
      <c r="F20" s="19">
        <f>+F21+F24+F27+F31</f>
        <v>100</v>
      </c>
    </row>
    <row r="21" spans="1:7" x14ac:dyDescent="0.2">
      <c r="A21" s="77" t="s">
        <v>7</v>
      </c>
      <c r="B21" s="10"/>
      <c r="C21" s="10"/>
      <c r="D21" s="55">
        <v>3</v>
      </c>
      <c r="E21" s="7">
        <f>E22+E23</f>
        <v>23789</v>
      </c>
      <c r="F21" s="20">
        <f>E21/E20*100</f>
        <v>5.3916780178460941</v>
      </c>
    </row>
    <row r="22" spans="1:7" x14ac:dyDescent="0.2">
      <c r="A22" s="80" t="s">
        <v>8</v>
      </c>
      <c r="B22" s="81"/>
      <c r="C22" s="81"/>
      <c r="D22" s="55">
        <v>4</v>
      </c>
      <c r="E22" s="7">
        <v>23789</v>
      </c>
      <c r="F22" s="20">
        <f>E22/$E$20*100</f>
        <v>5.3916780178460941</v>
      </c>
    </row>
    <row r="23" spans="1:7" x14ac:dyDescent="0.2">
      <c r="A23" s="80" t="s">
        <v>9</v>
      </c>
      <c r="B23" s="81"/>
      <c r="C23" s="81"/>
      <c r="D23" s="55">
        <v>5</v>
      </c>
      <c r="E23" s="7">
        <v>0</v>
      </c>
      <c r="F23" s="20">
        <v>0</v>
      </c>
    </row>
    <row r="24" spans="1:7" x14ac:dyDescent="0.2">
      <c r="A24" s="77" t="s">
        <v>10</v>
      </c>
      <c r="B24" s="81"/>
      <c r="C24" s="81"/>
      <c r="D24" s="55">
        <v>9</v>
      </c>
      <c r="E24" s="7">
        <f>+E25+E26</f>
        <v>29623</v>
      </c>
      <c r="F24" s="20">
        <f>E24/$E$20*100</f>
        <v>6.7139298803083296</v>
      </c>
    </row>
    <row r="25" spans="1:7" x14ac:dyDescent="0.2">
      <c r="A25" s="80" t="s">
        <v>11</v>
      </c>
      <c r="B25" s="81"/>
      <c r="C25" s="81"/>
      <c r="D25" s="55">
        <v>10</v>
      </c>
      <c r="E25" s="7">
        <v>29623</v>
      </c>
      <c r="F25" s="20">
        <f>E25/$E$20*100</f>
        <v>6.7139298803083296</v>
      </c>
    </row>
    <row r="26" spans="1:7" x14ac:dyDescent="0.2">
      <c r="A26" s="80" t="s">
        <v>12</v>
      </c>
      <c r="B26" s="81"/>
      <c r="C26" s="81"/>
      <c r="D26" s="55">
        <v>11</v>
      </c>
      <c r="E26" s="7">
        <v>0</v>
      </c>
      <c r="F26" s="20">
        <v>0</v>
      </c>
    </row>
    <row r="27" spans="1:7" x14ac:dyDescent="0.2">
      <c r="A27" s="77" t="s">
        <v>13</v>
      </c>
      <c r="B27" s="81"/>
      <c r="C27" s="81"/>
      <c r="D27" s="55">
        <v>12</v>
      </c>
      <c r="E27" s="7">
        <f>E28+E29+E30</f>
        <v>387545</v>
      </c>
      <c r="F27" s="20">
        <f>E27/E20*100</f>
        <v>87.835464182023813</v>
      </c>
    </row>
    <row r="28" spans="1:7" x14ac:dyDescent="0.2">
      <c r="A28" s="80" t="s">
        <v>14</v>
      </c>
      <c r="B28" s="81"/>
      <c r="C28" s="81"/>
      <c r="D28" s="55">
        <v>13</v>
      </c>
      <c r="E28" s="7">
        <v>0</v>
      </c>
      <c r="F28" s="20">
        <v>0</v>
      </c>
    </row>
    <row r="29" spans="1:7" x14ac:dyDescent="0.2">
      <c r="A29" s="80" t="s">
        <v>15</v>
      </c>
      <c r="B29" s="81"/>
      <c r="C29" s="81"/>
      <c r="D29" s="55">
        <v>14</v>
      </c>
      <c r="E29" s="7">
        <v>387545</v>
      </c>
      <c r="F29" s="20">
        <f>E29/E20*100</f>
        <v>87.835464182023813</v>
      </c>
    </row>
    <row r="30" spans="1:7" x14ac:dyDescent="0.2">
      <c r="A30" s="80" t="s">
        <v>16</v>
      </c>
      <c r="B30" s="81"/>
      <c r="C30" s="81"/>
      <c r="D30" s="55">
        <v>15</v>
      </c>
      <c r="E30" s="7">
        <v>0</v>
      </c>
      <c r="F30" s="20">
        <v>0</v>
      </c>
      <c r="G30" s="94"/>
    </row>
    <row r="31" spans="1:7" ht="13.5" thickBot="1" x14ac:dyDescent="0.25">
      <c r="A31" s="78" t="s">
        <v>17</v>
      </c>
      <c r="B31" s="82"/>
      <c r="C31" s="82"/>
      <c r="D31" s="56">
        <v>24</v>
      </c>
      <c r="E31" s="8">
        <v>260</v>
      </c>
      <c r="F31" s="21">
        <f>E31/E20*100</f>
        <v>5.8927919821765706E-2</v>
      </c>
    </row>
    <row r="32" spans="1:7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38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36</v>
      </c>
      <c r="F36" s="74" t="s">
        <v>37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98" t="s">
        <v>43</v>
      </c>
      <c r="F37" s="99">
        <f>F19</f>
        <v>42155</v>
      </c>
    </row>
    <row r="38" spans="1:6" x14ac:dyDescent="0.2">
      <c r="A38" s="77" t="s">
        <v>20</v>
      </c>
      <c r="B38" s="58"/>
      <c r="C38" s="58"/>
      <c r="D38" s="96">
        <v>1</v>
      </c>
      <c r="E38" s="102">
        <v>26867368</v>
      </c>
      <c r="F38" s="101">
        <v>31571021</v>
      </c>
    </row>
    <row r="39" spans="1:6" ht="13.5" thickBot="1" x14ac:dyDescent="0.25">
      <c r="A39" s="78" t="s">
        <v>18</v>
      </c>
      <c r="B39" s="59"/>
      <c r="C39" s="59"/>
      <c r="D39" s="97">
        <v>2</v>
      </c>
      <c r="E39" s="103">
        <v>2581403</v>
      </c>
      <c r="F39" s="79">
        <v>3010403</v>
      </c>
    </row>
    <row r="40" spans="1:6" x14ac:dyDescent="0.2">
      <c r="A40" s="42"/>
      <c r="B40" s="89"/>
      <c r="C40" s="89"/>
      <c r="D40" s="86"/>
      <c r="E40" s="100"/>
      <c r="F40" s="90"/>
    </row>
    <row r="41" spans="1:6" x14ac:dyDescent="0.2">
      <c r="A41" s="42"/>
      <c r="B41" s="89"/>
      <c r="C41" s="89"/>
      <c r="D41" s="86"/>
      <c r="E41" s="100"/>
      <c r="F41" s="90"/>
    </row>
    <row r="42" spans="1:6" x14ac:dyDescent="0.2">
      <c r="A42" s="42"/>
      <c r="B42" s="89"/>
      <c r="C42" s="89"/>
      <c r="D42" s="86"/>
      <c r="E42" s="87"/>
      <c r="F42" s="90"/>
    </row>
    <row r="43" spans="1:6" ht="51" x14ac:dyDescent="0.25">
      <c r="A43" s="88" t="s">
        <v>31</v>
      </c>
      <c r="B43" s="91"/>
      <c r="C43" s="91"/>
      <c r="D43" s="92"/>
      <c r="E43" s="92"/>
      <c r="F43" s="93"/>
    </row>
    <row r="45" spans="1:6" x14ac:dyDescent="0.2">
      <c r="B45" s="95"/>
      <c r="C45" s="95"/>
    </row>
    <row r="48" spans="1:6" x14ac:dyDescent="0.2">
      <c r="C48" s="95"/>
      <c r="E48" s="95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K5" sqref="K5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3" t="s">
        <v>32</v>
      </c>
      <c r="C6" s="84"/>
      <c r="D6" s="84"/>
      <c r="E6" s="84"/>
      <c r="F6" s="85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33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34</v>
      </c>
      <c r="C12" s="3"/>
      <c r="D12" s="2"/>
    </row>
    <row r="13" spans="1:6" x14ac:dyDescent="0.2">
      <c r="A13" s="29"/>
      <c r="B13" s="37"/>
      <c r="C13" s="32"/>
      <c r="D13" s="75"/>
      <c r="E13" s="35"/>
      <c r="F13" s="38"/>
    </row>
    <row r="14" spans="1:6" x14ac:dyDescent="0.2">
      <c r="A14" s="29"/>
      <c r="B14" s="37"/>
      <c r="C14" s="32"/>
      <c r="D14" s="75"/>
      <c r="E14" s="35"/>
      <c r="F14" s="38"/>
    </row>
    <row r="15" spans="1:6" x14ac:dyDescent="0.2">
      <c r="A15" s="39"/>
      <c r="B15" s="75"/>
      <c r="C15" s="75"/>
      <c r="D15" s="75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7" ht="13.5" thickBot="1" x14ac:dyDescent="0.25">
      <c r="A17" s="41"/>
      <c r="B17" s="41"/>
      <c r="C17" s="41"/>
      <c r="D17" s="76"/>
      <c r="E17" s="76"/>
      <c r="F17" s="76"/>
    </row>
    <row r="18" spans="1:7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7" ht="13.5" thickBot="1" x14ac:dyDescent="0.25">
      <c r="A19" s="48"/>
      <c r="B19" s="49"/>
      <c r="C19" s="53"/>
      <c r="D19" s="50"/>
      <c r="E19" s="71" t="s">
        <v>24</v>
      </c>
      <c r="F19" s="72">
        <v>42185</v>
      </c>
    </row>
    <row r="20" spans="1:7" x14ac:dyDescent="0.2">
      <c r="A20" s="9" t="s">
        <v>3</v>
      </c>
      <c r="B20" s="57"/>
      <c r="C20" s="57"/>
      <c r="D20" s="54">
        <v>1</v>
      </c>
      <c r="E20" s="12">
        <f>E21+E24+E27+E31</f>
        <v>427699</v>
      </c>
      <c r="F20" s="19">
        <f>+F21+F24+F27+F31</f>
        <v>99.999999999999986</v>
      </c>
    </row>
    <row r="21" spans="1:7" x14ac:dyDescent="0.2">
      <c r="A21" s="77" t="s">
        <v>7</v>
      </c>
      <c r="B21" s="10"/>
      <c r="C21" s="10"/>
      <c r="D21" s="55">
        <v>3</v>
      </c>
      <c r="E21" s="7">
        <f>E22+E23</f>
        <v>17760</v>
      </c>
      <c r="F21" s="20">
        <f>E21/E20*100</f>
        <v>4.1524530101777186</v>
      </c>
    </row>
    <row r="22" spans="1:7" x14ac:dyDescent="0.2">
      <c r="A22" s="80" t="s">
        <v>8</v>
      </c>
      <c r="B22" s="81"/>
      <c r="C22" s="81"/>
      <c r="D22" s="55">
        <v>4</v>
      </c>
      <c r="E22" s="7">
        <v>17760</v>
      </c>
      <c r="F22" s="20">
        <f>E22/$E$20*100</f>
        <v>4.1524530101777186</v>
      </c>
    </row>
    <row r="23" spans="1:7" x14ac:dyDescent="0.2">
      <c r="A23" s="80" t="s">
        <v>9</v>
      </c>
      <c r="B23" s="81"/>
      <c r="C23" s="81"/>
      <c r="D23" s="55">
        <v>5</v>
      </c>
      <c r="E23" s="7">
        <v>0</v>
      </c>
      <c r="F23" s="20">
        <v>0</v>
      </c>
    </row>
    <row r="24" spans="1:7" x14ac:dyDescent="0.2">
      <c r="A24" s="77" t="s">
        <v>10</v>
      </c>
      <c r="B24" s="81"/>
      <c r="C24" s="81"/>
      <c r="D24" s="55">
        <v>9</v>
      </c>
      <c r="E24" s="7">
        <f>+E25+E26</f>
        <v>29570</v>
      </c>
      <c r="F24" s="20">
        <f>E24/$E$20*100</f>
        <v>6.9137407382294551</v>
      </c>
    </row>
    <row r="25" spans="1:7" x14ac:dyDescent="0.2">
      <c r="A25" s="80" t="s">
        <v>11</v>
      </c>
      <c r="B25" s="81"/>
      <c r="C25" s="81"/>
      <c r="D25" s="55">
        <v>10</v>
      </c>
      <c r="E25" s="7">
        <v>29570</v>
      </c>
      <c r="F25" s="20">
        <f>E25/$E$20*100</f>
        <v>6.9137407382294551</v>
      </c>
    </row>
    <row r="26" spans="1:7" x14ac:dyDescent="0.2">
      <c r="A26" s="80" t="s">
        <v>12</v>
      </c>
      <c r="B26" s="81"/>
      <c r="C26" s="81"/>
      <c r="D26" s="55">
        <v>11</v>
      </c>
      <c r="E26" s="7">
        <v>0</v>
      </c>
      <c r="F26" s="20">
        <v>0</v>
      </c>
    </row>
    <row r="27" spans="1:7" x14ac:dyDescent="0.2">
      <c r="A27" s="77" t="s">
        <v>13</v>
      </c>
      <c r="B27" s="81"/>
      <c r="C27" s="81"/>
      <c r="D27" s="55">
        <v>12</v>
      </c>
      <c r="E27" s="7">
        <f>E28+E29+E30</f>
        <v>365242</v>
      </c>
      <c r="F27" s="20">
        <f>E27/E20*100</f>
        <v>85.396973104917237</v>
      </c>
    </row>
    <row r="28" spans="1:7" x14ac:dyDescent="0.2">
      <c r="A28" s="80" t="s">
        <v>14</v>
      </c>
      <c r="B28" s="81"/>
      <c r="C28" s="81"/>
      <c r="D28" s="55">
        <v>13</v>
      </c>
      <c r="E28" s="7">
        <v>0</v>
      </c>
      <c r="F28" s="20">
        <v>0</v>
      </c>
    </row>
    <row r="29" spans="1:7" x14ac:dyDescent="0.2">
      <c r="A29" s="80" t="s">
        <v>15</v>
      </c>
      <c r="B29" s="81"/>
      <c r="C29" s="81"/>
      <c r="D29" s="55">
        <v>14</v>
      </c>
      <c r="E29" s="7">
        <v>365242</v>
      </c>
      <c r="F29" s="20">
        <f>E29/E20*100</f>
        <v>85.396973104917237</v>
      </c>
    </row>
    <row r="30" spans="1:7" x14ac:dyDescent="0.2">
      <c r="A30" s="80" t="s">
        <v>16</v>
      </c>
      <c r="B30" s="81"/>
      <c r="C30" s="81"/>
      <c r="D30" s="55">
        <v>15</v>
      </c>
      <c r="E30" s="7">
        <v>0</v>
      </c>
      <c r="F30" s="20">
        <v>0</v>
      </c>
      <c r="G30" s="94"/>
    </row>
    <row r="31" spans="1:7" ht="13.5" thickBot="1" x14ac:dyDescent="0.25">
      <c r="A31" s="78" t="s">
        <v>17</v>
      </c>
      <c r="B31" s="82"/>
      <c r="C31" s="82"/>
      <c r="D31" s="56">
        <v>24</v>
      </c>
      <c r="E31" s="8">
        <v>15127</v>
      </c>
      <c r="F31" s="21">
        <f>E31/E20*100</f>
        <v>3.5368331466755825</v>
      </c>
    </row>
    <row r="32" spans="1:7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38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36</v>
      </c>
      <c r="F36" s="74" t="s">
        <v>37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98" t="s">
        <v>44</v>
      </c>
      <c r="F37" s="99">
        <f>F19</f>
        <v>42185</v>
      </c>
    </row>
    <row r="38" spans="1:6" x14ac:dyDescent="0.2">
      <c r="A38" s="77" t="s">
        <v>20</v>
      </c>
      <c r="B38" s="58"/>
      <c r="C38" s="58"/>
      <c r="D38" s="96">
        <v>1</v>
      </c>
      <c r="E38" s="102">
        <v>9758481</v>
      </c>
      <c r="F38" s="101">
        <v>11170914</v>
      </c>
    </row>
    <row r="39" spans="1:6" ht="13.5" thickBot="1" x14ac:dyDescent="0.25">
      <c r="A39" s="78" t="s">
        <v>18</v>
      </c>
      <c r="B39" s="59"/>
      <c r="C39" s="59"/>
      <c r="D39" s="97">
        <v>2</v>
      </c>
      <c r="E39" s="103">
        <v>502314</v>
      </c>
      <c r="F39" s="79">
        <v>588511</v>
      </c>
    </row>
    <row r="40" spans="1:6" x14ac:dyDescent="0.2">
      <c r="A40" s="42"/>
      <c r="B40" s="89"/>
      <c r="C40" s="89"/>
      <c r="D40" s="86"/>
      <c r="E40" s="100"/>
      <c r="F40" s="90"/>
    </row>
    <row r="41" spans="1:6" x14ac:dyDescent="0.2">
      <c r="A41" s="42"/>
      <c r="B41" s="89"/>
      <c r="C41" s="89"/>
      <c r="D41" s="86"/>
      <c r="E41" s="100"/>
      <c r="F41" s="90"/>
    </row>
    <row r="42" spans="1:6" x14ac:dyDescent="0.2">
      <c r="A42" s="42"/>
      <c r="B42" s="89"/>
      <c r="C42" s="89"/>
      <c r="D42" s="86"/>
      <c r="E42" s="87"/>
      <c r="F42" s="90"/>
    </row>
    <row r="43" spans="1:6" ht="51" x14ac:dyDescent="0.25">
      <c r="A43" s="88" t="s">
        <v>31</v>
      </c>
      <c r="B43" s="91"/>
      <c r="C43" s="91"/>
      <c r="D43" s="92"/>
      <c r="E43" s="92"/>
      <c r="F43" s="93"/>
    </row>
    <row r="45" spans="1:6" x14ac:dyDescent="0.2">
      <c r="B45" s="95"/>
      <c r="C45" s="95"/>
    </row>
    <row r="48" spans="1:6" x14ac:dyDescent="0.2">
      <c r="C48" s="95"/>
      <c r="E48" s="95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E34" sqref="E34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3" t="s">
        <v>32</v>
      </c>
      <c r="C6" s="84"/>
      <c r="D6" s="84"/>
      <c r="E6" s="84"/>
      <c r="F6" s="85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33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34</v>
      </c>
      <c r="C12" s="3"/>
      <c r="D12" s="2"/>
    </row>
    <row r="13" spans="1:6" x14ac:dyDescent="0.2">
      <c r="A13" s="29"/>
      <c r="B13" s="37"/>
      <c r="C13" s="32"/>
      <c r="D13" s="75"/>
      <c r="E13" s="35"/>
      <c r="F13" s="38"/>
    </row>
    <row r="14" spans="1:6" x14ac:dyDescent="0.2">
      <c r="A14" s="29"/>
      <c r="B14" s="37"/>
      <c r="C14" s="32"/>
      <c r="D14" s="75"/>
      <c r="E14" s="35"/>
      <c r="F14" s="38"/>
    </row>
    <row r="15" spans="1:6" x14ac:dyDescent="0.2">
      <c r="A15" s="39"/>
      <c r="B15" s="75"/>
      <c r="C15" s="75"/>
      <c r="D15" s="75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7" ht="13.5" thickBot="1" x14ac:dyDescent="0.25">
      <c r="A17" s="41"/>
      <c r="B17" s="41"/>
      <c r="C17" s="41"/>
      <c r="D17" s="76"/>
      <c r="E17" s="76"/>
      <c r="F17" s="76"/>
    </row>
    <row r="18" spans="1:7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7" ht="13.5" thickBot="1" x14ac:dyDescent="0.25">
      <c r="A19" s="48"/>
      <c r="B19" s="49"/>
      <c r="C19" s="53"/>
      <c r="D19" s="50"/>
      <c r="E19" s="71" t="s">
        <v>24</v>
      </c>
      <c r="F19" s="72">
        <v>42216</v>
      </c>
    </row>
    <row r="20" spans="1:7" x14ac:dyDescent="0.2">
      <c r="A20" s="9" t="s">
        <v>3</v>
      </c>
      <c r="B20" s="57"/>
      <c r="C20" s="57"/>
      <c r="D20" s="54">
        <v>1</v>
      </c>
      <c r="E20" s="12">
        <f>E21+E24+E27+E31</f>
        <v>453470</v>
      </c>
      <c r="F20" s="19">
        <f>+F21+F24+F27+F31</f>
        <v>100</v>
      </c>
    </row>
    <row r="21" spans="1:7" x14ac:dyDescent="0.2">
      <c r="A21" s="77" t="s">
        <v>7</v>
      </c>
      <c r="B21" s="10"/>
      <c r="C21" s="10"/>
      <c r="D21" s="55">
        <v>3</v>
      </c>
      <c r="E21" s="7">
        <f>E22+E23</f>
        <v>50696</v>
      </c>
      <c r="F21" s="20">
        <f>E21/E20*100</f>
        <v>11.1795708646658</v>
      </c>
    </row>
    <row r="22" spans="1:7" x14ac:dyDescent="0.2">
      <c r="A22" s="80" t="s">
        <v>8</v>
      </c>
      <c r="B22" s="81"/>
      <c r="C22" s="81"/>
      <c r="D22" s="55">
        <v>4</v>
      </c>
      <c r="E22" s="7">
        <v>50696</v>
      </c>
      <c r="F22" s="20">
        <f>E22/$E$20*100</f>
        <v>11.1795708646658</v>
      </c>
    </row>
    <row r="23" spans="1:7" x14ac:dyDescent="0.2">
      <c r="A23" s="80" t="s">
        <v>9</v>
      </c>
      <c r="B23" s="81"/>
      <c r="C23" s="81"/>
      <c r="D23" s="55">
        <v>5</v>
      </c>
      <c r="E23" s="7">
        <v>0</v>
      </c>
      <c r="F23" s="20">
        <v>0</v>
      </c>
    </row>
    <row r="24" spans="1:7" x14ac:dyDescent="0.2">
      <c r="A24" s="77" t="s">
        <v>10</v>
      </c>
      <c r="B24" s="81"/>
      <c r="C24" s="81"/>
      <c r="D24" s="55">
        <v>9</v>
      </c>
      <c r="E24" s="7">
        <f>+E25+E26</f>
        <v>29575</v>
      </c>
      <c r="F24" s="20">
        <f>E24/$E$20*100</f>
        <v>6.5219308884821485</v>
      </c>
    </row>
    <row r="25" spans="1:7" x14ac:dyDescent="0.2">
      <c r="A25" s="80" t="s">
        <v>11</v>
      </c>
      <c r="B25" s="81"/>
      <c r="C25" s="81"/>
      <c r="D25" s="55">
        <v>10</v>
      </c>
      <c r="E25" s="7">
        <v>29575</v>
      </c>
      <c r="F25" s="20">
        <f>E25/$E$20*100</f>
        <v>6.5219308884821485</v>
      </c>
    </row>
    <row r="26" spans="1:7" x14ac:dyDescent="0.2">
      <c r="A26" s="80" t="s">
        <v>12</v>
      </c>
      <c r="B26" s="81"/>
      <c r="C26" s="81"/>
      <c r="D26" s="55">
        <v>11</v>
      </c>
      <c r="E26" s="7">
        <v>0</v>
      </c>
      <c r="F26" s="20">
        <v>0</v>
      </c>
    </row>
    <row r="27" spans="1:7" x14ac:dyDescent="0.2">
      <c r="A27" s="77" t="s">
        <v>13</v>
      </c>
      <c r="B27" s="81"/>
      <c r="C27" s="81"/>
      <c r="D27" s="55">
        <v>12</v>
      </c>
      <c r="E27" s="7">
        <f>E28+E29+E30</f>
        <v>371758</v>
      </c>
      <c r="F27" s="20">
        <f>E27/E20*100</f>
        <v>81.980726398659229</v>
      </c>
    </row>
    <row r="28" spans="1:7" x14ac:dyDescent="0.2">
      <c r="A28" s="80" t="s">
        <v>14</v>
      </c>
      <c r="B28" s="81"/>
      <c r="C28" s="81"/>
      <c r="D28" s="55">
        <v>13</v>
      </c>
      <c r="E28" s="7">
        <v>0</v>
      </c>
      <c r="F28" s="20">
        <v>0</v>
      </c>
    </row>
    <row r="29" spans="1:7" x14ac:dyDescent="0.2">
      <c r="A29" s="80" t="s">
        <v>15</v>
      </c>
      <c r="B29" s="81"/>
      <c r="C29" s="81"/>
      <c r="D29" s="55">
        <v>14</v>
      </c>
      <c r="E29" s="7">
        <v>371758</v>
      </c>
      <c r="F29" s="20">
        <f>E29/E20*100</f>
        <v>81.980726398659229</v>
      </c>
    </row>
    <row r="30" spans="1:7" x14ac:dyDescent="0.2">
      <c r="A30" s="80" t="s">
        <v>16</v>
      </c>
      <c r="B30" s="81"/>
      <c r="C30" s="81"/>
      <c r="D30" s="55">
        <v>15</v>
      </c>
      <c r="E30" s="7">
        <v>0</v>
      </c>
      <c r="F30" s="20">
        <v>0</v>
      </c>
      <c r="G30" s="94"/>
    </row>
    <row r="31" spans="1:7" ht="13.5" thickBot="1" x14ac:dyDescent="0.25">
      <c r="A31" s="78" t="s">
        <v>17</v>
      </c>
      <c r="B31" s="82"/>
      <c r="C31" s="82"/>
      <c r="D31" s="56">
        <v>24</v>
      </c>
      <c r="E31" s="8">
        <v>1441</v>
      </c>
      <c r="F31" s="21">
        <f>E31/E20*100</f>
        <v>0.31777184819282422</v>
      </c>
    </row>
    <row r="32" spans="1:7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38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36</v>
      </c>
      <c r="F36" s="74" t="s">
        <v>37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98" t="s">
        <v>45</v>
      </c>
      <c r="F37" s="99">
        <f>F19</f>
        <v>42216</v>
      </c>
    </row>
    <row r="38" spans="1:6" x14ac:dyDescent="0.2">
      <c r="A38" s="77" t="s">
        <v>20</v>
      </c>
      <c r="B38" s="58"/>
      <c r="C38" s="58"/>
      <c r="D38" s="96">
        <v>1</v>
      </c>
      <c r="E38" s="102">
        <v>18828526</v>
      </c>
      <c r="F38" s="101">
        <v>21372230</v>
      </c>
    </row>
    <row r="39" spans="1:6" ht="13.5" thickBot="1" x14ac:dyDescent="0.25">
      <c r="A39" s="78" t="s">
        <v>18</v>
      </c>
      <c r="B39" s="59"/>
      <c r="C39" s="59"/>
      <c r="D39" s="97">
        <v>2</v>
      </c>
      <c r="E39" s="103">
        <v>1263667</v>
      </c>
      <c r="F39" s="79">
        <v>1448311</v>
      </c>
    </row>
    <row r="40" spans="1:6" x14ac:dyDescent="0.2">
      <c r="A40" s="42"/>
      <c r="B40" s="89"/>
      <c r="C40" s="89"/>
      <c r="D40" s="86"/>
      <c r="E40" s="100"/>
      <c r="F40" s="90"/>
    </row>
    <row r="41" spans="1:6" x14ac:dyDescent="0.2">
      <c r="A41" s="42"/>
      <c r="B41" s="89"/>
      <c r="C41" s="89"/>
      <c r="D41" s="86"/>
      <c r="E41" s="100"/>
      <c r="F41" s="90"/>
    </row>
    <row r="42" spans="1:6" x14ac:dyDescent="0.2">
      <c r="A42" s="42"/>
      <c r="B42" s="89"/>
      <c r="C42" s="89"/>
      <c r="D42" s="86"/>
      <c r="E42" s="87"/>
      <c r="F42" s="90"/>
    </row>
    <row r="43" spans="1:6" ht="51" x14ac:dyDescent="0.25">
      <c r="A43" s="88" t="s">
        <v>31</v>
      </c>
      <c r="B43" s="91"/>
      <c r="C43" s="91"/>
      <c r="D43" s="92"/>
      <c r="E43" s="92"/>
      <c r="F43" s="93"/>
    </row>
    <row r="45" spans="1:6" x14ac:dyDescent="0.2">
      <c r="B45" s="95"/>
      <c r="C45" s="95"/>
    </row>
    <row r="48" spans="1:6" x14ac:dyDescent="0.2">
      <c r="C48" s="95"/>
      <c r="E48" s="95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M12" sqref="M12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3" t="s">
        <v>32</v>
      </c>
      <c r="C6" s="84"/>
      <c r="D6" s="84"/>
      <c r="E6" s="84"/>
      <c r="F6" s="85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33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34</v>
      </c>
      <c r="C12" s="3"/>
      <c r="D12" s="2"/>
    </row>
    <row r="13" spans="1:6" x14ac:dyDescent="0.2">
      <c r="A13" s="29"/>
      <c r="B13" s="37"/>
      <c r="C13" s="32"/>
      <c r="D13" s="75"/>
      <c r="E13" s="35"/>
      <c r="F13" s="38"/>
    </row>
    <row r="14" spans="1:6" x14ac:dyDescent="0.2">
      <c r="A14" s="29"/>
      <c r="B14" s="37"/>
      <c r="C14" s="32"/>
      <c r="D14" s="75"/>
      <c r="E14" s="35"/>
      <c r="F14" s="38"/>
    </row>
    <row r="15" spans="1:6" x14ac:dyDescent="0.2">
      <c r="A15" s="39"/>
      <c r="B15" s="75"/>
      <c r="C15" s="75"/>
      <c r="D15" s="75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7" ht="13.5" thickBot="1" x14ac:dyDescent="0.25">
      <c r="A17" s="41"/>
      <c r="B17" s="41"/>
      <c r="C17" s="41"/>
      <c r="D17" s="76"/>
      <c r="E17" s="76"/>
      <c r="F17" s="76"/>
    </row>
    <row r="18" spans="1:7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7" ht="13.5" thickBot="1" x14ac:dyDescent="0.25">
      <c r="A19" s="48"/>
      <c r="B19" s="49"/>
      <c r="C19" s="53"/>
      <c r="D19" s="50"/>
      <c r="E19" s="71" t="s">
        <v>24</v>
      </c>
      <c r="F19" s="72">
        <v>42247</v>
      </c>
    </row>
    <row r="20" spans="1:7" x14ac:dyDescent="0.2">
      <c r="A20" s="9" t="s">
        <v>3</v>
      </c>
      <c r="B20" s="57"/>
      <c r="C20" s="57"/>
      <c r="D20" s="54">
        <v>1</v>
      </c>
      <c r="E20" s="12">
        <f>E21+E24+E27+E31</f>
        <v>435247</v>
      </c>
      <c r="F20" s="19">
        <f>+F21+F24+F27+F31</f>
        <v>100</v>
      </c>
    </row>
    <row r="21" spans="1:7" x14ac:dyDescent="0.2">
      <c r="A21" s="77" t="s">
        <v>7</v>
      </c>
      <c r="B21" s="10"/>
      <c r="C21" s="10"/>
      <c r="D21" s="55">
        <v>3</v>
      </c>
      <c r="E21" s="7">
        <f>E22+E23</f>
        <v>15181</v>
      </c>
      <c r="F21" s="20">
        <f>E21/E20*100</f>
        <v>3.4879045691297126</v>
      </c>
    </row>
    <row r="22" spans="1:7" x14ac:dyDescent="0.2">
      <c r="A22" s="80" t="s">
        <v>8</v>
      </c>
      <c r="B22" s="81"/>
      <c r="C22" s="81"/>
      <c r="D22" s="55">
        <v>4</v>
      </c>
      <c r="E22" s="7">
        <v>15181</v>
      </c>
      <c r="F22" s="20">
        <f>E22/$E$20*100</f>
        <v>3.4879045691297126</v>
      </c>
    </row>
    <row r="23" spans="1:7" x14ac:dyDescent="0.2">
      <c r="A23" s="80" t="s">
        <v>9</v>
      </c>
      <c r="B23" s="81"/>
      <c r="C23" s="81"/>
      <c r="D23" s="55">
        <v>5</v>
      </c>
      <c r="E23" s="7">
        <v>0</v>
      </c>
      <c r="F23" s="20">
        <v>0</v>
      </c>
    </row>
    <row r="24" spans="1:7" x14ac:dyDescent="0.2">
      <c r="A24" s="77" t="s">
        <v>10</v>
      </c>
      <c r="B24" s="81"/>
      <c r="C24" s="81"/>
      <c r="D24" s="55">
        <v>9</v>
      </c>
      <c r="E24" s="7">
        <f>+E25+E26</f>
        <v>39617</v>
      </c>
      <c r="F24" s="20">
        <f>E24/$E$20*100</f>
        <v>9.1021879530473502</v>
      </c>
    </row>
    <row r="25" spans="1:7" x14ac:dyDescent="0.2">
      <c r="A25" s="80" t="s">
        <v>11</v>
      </c>
      <c r="B25" s="81"/>
      <c r="C25" s="81"/>
      <c r="D25" s="55">
        <v>10</v>
      </c>
      <c r="E25" s="7">
        <v>39617</v>
      </c>
      <c r="F25" s="20">
        <f>E25/$E$20*100</f>
        <v>9.1021879530473502</v>
      </c>
    </row>
    <row r="26" spans="1:7" x14ac:dyDescent="0.2">
      <c r="A26" s="80" t="s">
        <v>12</v>
      </c>
      <c r="B26" s="81"/>
      <c r="C26" s="81"/>
      <c r="D26" s="55">
        <v>11</v>
      </c>
      <c r="E26" s="7">
        <v>0</v>
      </c>
      <c r="F26" s="20">
        <v>0</v>
      </c>
    </row>
    <row r="27" spans="1:7" x14ac:dyDescent="0.2">
      <c r="A27" s="77" t="s">
        <v>13</v>
      </c>
      <c r="B27" s="81"/>
      <c r="C27" s="81"/>
      <c r="D27" s="55">
        <v>12</v>
      </c>
      <c r="E27" s="7">
        <f>E28+E29+E30</f>
        <v>369519</v>
      </c>
      <c r="F27" s="20">
        <f>E27/E20*100</f>
        <v>84.898689709521264</v>
      </c>
    </row>
    <row r="28" spans="1:7" x14ac:dyDescent="0.2">
      <c r="A28" s="80" t="s">
        <v>14</v>
      </c>
      <c r="B28" s="81"/>
      <c r="C28" s="81"/>
      <c r="D28" s="55">
        <v>13</v>
      </c>
      <c r="E28" s="7">
        <v>0</v>
      </c>
      <c r="F28" s="20">
        <v>0</v>
      </c>
    </row>
    <row r="29" spans="1:7" x14ac:dyDescent="0.2">
      <c r="A29" s="80" t="s">
        <v>15</v>
      </c>
      <c r="B29" s="81"/>
      <c r="C29" s="81"/>
      <c r="D29" s="55">
        <v>14</v>
      </c>
      <c r="E29" s="7">
        <v>369519</v>
      </c>
      <c r="F29" s="20">
        <f>E29/E20*100</f>
        <v>84.898689709521264</v>
      </c>
    </row>
    <row r="30" spans="1:7" x14ac:dyDescent="0.2">
      <c r="A30" s="80" t="s">
        <v>16</v>
      </c>
      <c r="B30" s="81"/>
      <c r="C30" s="81"/>
      <c r="D30" s="55">
        <v>15</v>
      </c>
      <c r="E30" s="7">
        <v>0</v>
      </c>
      <c r="F30" s="20">
        <v>0</v>
      </c>
      <c r="G30" s="94"/>
    </row>
    <row r="31" spans="1:7" ht="13.5" thickBot="1" x14ac:dyDescent="0.25">
      <c r="A31" s="78" t="s">
        <v>17</v>
      </c>
      <c r="B31" s="82"/>
      <c r="C31" s="82"/>
      <c r="D31" s="56">
        <v>24</v>
      </c>
      <c r="E31" s="8">
        <v>10930</v>
      </c>
      <c r="F31" s="21">
        <f>E31/E20*100</f>
        <v>2.5112177683016772</v>
      </c>
    </row>
    <row r="32" spans="1:7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38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36</v>
      </c>
      <c r="F36" s="74" t="s">
        <v>37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98" t="s">
        <v>46</v>
      </c>
      <c r="F37" s="99">
        <f>F19</f>
        <v>42247</v>
      </c>
    </row>
    <row r="38" spans="1:6" x14ac:dyDescent="0.2">
      <c r="A38" s="77" t="s">
        <v>20</v>
      </c>
      <c r="B38" s="58"/>
      <c r="C38" s="58"/>
      <c r="D38" s="96">
        <v>1</v>
      </c>
      <c r="E38" s="102">
        <v>8766464</v>
      </c>
      <c r="F38" s="101">
        <v>9699456</v>
      </c>
    </row>
    <row r="39" spans="1:6" ht="13.5" thickBot="1" x14ac:dyDescent="0.25">
      <c r="A39" s="78" t="s">
        <v>18</v>
      </c>
      <c r="B39" s="59"/>
      <c r="C39" s="59"/>
      <c r="D39" s="97">
        <v>2</v>
      </c>
      <c r="E39" s="103">
        <v>0</v>
      </c>
      <c r="F39" s="79">
        <v>0</v>
      </c>
    </row>
    <row r="40" spans="1:6" x14ac:dyDescent="0.2">
      <c r="A40" s="42"/>
      <c r="B40" s="89"/>
      <c r="C40" s="89"/>
      <c r="D40" s="86"/>
      <c r="E40" s="100"/>
      <c r="F40" s="90"/>
    </row>
    <row r="41" spans="1:6" x14ac:dyDescent="0.2">
      <c r="A41" s="42"/>
      <c r="B41" s="89"/>
      <c r="C41" s="89"/>
      <c r="D41" s="86"/>
      <c r="E41" s="100"/>
      <c r="F41" s="90"/>
    </row>
    <row r="42" spans="1:6" x14ac:dyDescent="0.2">
      <c r="A42" s="42"/>
      <c r="B42" s="89"/>
      <c r="C42" s="89"/>
      <c r="D42" s="86"/>
      <c r="E42" s="87"/>
      <c r="F42" s="90"/>
    </row>
    <row r="43" spans="1:6" ht="51" x14ac:dyDescent="0.25">
      <c r="A43" s="88" t="s">
        <v>31</v>
      </c>
      <c r="B43" s="91"/>
      <c r="C43" s="91"/>
      <c r="D43" s="92"/>
      <c r="E43" s="92"/>
      <c r="F43" s="93"/>
    </row>
    <row r="45" spans="1:6" x14ac:dyDescent="0.2">
      <c r="B45" s="95"/>
      <c r="C45" s="95"/>
    </row>
    <row r="48" spans="1:6" x14ac:dyDescent="0.2">
      <c r="C48" s="95"/>
      <c r="E48" s="95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sqref="A1:XFD1048576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28</v>
      </c>
      <c r="B3" s="26"/>
      <c r="C3" s="26"/>
      <c r="D3" s="26"/>
      <c r="E3" s="26"/>
      <c r="F3" s="26"/>
    </row>
    <row r="4" spans="1:6" ht="16.5" x14ac:dyDescent="0.25">
      <c r="A4" s="65" t="s">
        <v>29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3" t="s">
        <v>32</v>
      </c>
      <c r="C6" s="84"/>
      <c r="D6" s="84"/>
      <c r="E6" s="84"/>
      <c r="F6" s="85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33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26</v>
      </c>
      <c r="B10" s="1" t="s">
        <v>25</v>
      </c>
      <c r="C10" s="14"/>
      <c r="D10" s="17"/>
      <c r="E10" s="24" t="s">
        <v>5</v>
      </c>
      <c r="F10" s="16" t="s">
        <v>35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34</v>
      </c>
      <c r="C12" s="3"/>
      <c r="D12" s="2"/>
    </row>
    <row r="13" spans="1:6" x14ac:dyDescent="0.2">
      <c r="A13" s="29"/>
      <c r="B13" s="37"/>
      <c r="C13" s="32"/>
      <c r="D13" s="75"/>
      <c r="E13" s="35"/>
      <c r="F13" s="38"/>
    </row>
    <row r="14" spans="1:6" x14ac:dyDescent="0.2">
      <c r="A14" s="29"/>
      <c r="B14" s="37"/>
      <c r="C14" s="32"/>
      <c r="D14" s="75"/>
      <c r="E14" s="35"/>
      <c r="F14" s="38"/>
    </row>
    <row r="15" spans="1:6" x14ac:dyDescent="0.2">
      <c r="A15" s="39"/>
      <c r="B15" s="75"/>
      <c r="C15" s="75"/>
      <c r="D15" s="75"/>
      <c r="E15" s="40"/>
      <c r="F15" s="32"/>
    </row>
    <row r="16" spans="1:6" ht="15.75" x14ac:dyDescent="0.2">
      <c r="A16" s="64" t="s">
        <v>30</v>
      </c>
      <c r="B16" s="4"/>
      <c r="C16" s="4"/>
      <c r="D16" s="5"/>
      <c r="E16" s="5"/>
      <c r="F16" s="5"/>
    </row>
    <row r="17" spans="1:7" ht="13.5" thickBot="1" x14ac:dyDescent="0.25">
      <c r="A17" s="41"/>
      <c r="B17" s="41"/>
      <c r="C17" s="41"/>
      <c r="D17" s="76"/>
      <c r="E17" s="76"/>
      <c r="F17" s="76"/>
    </row>
    <row r="18" spans="1:7" ht="38.25" x14ac:dyDescent="0.25">
      <c r="A18" s="51" t="s">
        <v>22</v>
      </c>
      <c r="B18" s="47"/>
      <c r="C18" s="52"/>
      <c r="D18" s="60" t="s">
        <v>21</v>
      </c>
      <c r="E18" s="73" t="s">
        <v>27</v>
      </c>
      <c r="F18" s="74" t="s">
        <v>19</v>
      </c>
    </row>
    <row r="19" spans="1:7" ht="13.5" thickBot="1" x14ac:dyDescent="0.25">
      <c r="A19" s="48"/>
      <c r="B19" s="49"/>
      <c r="C19" s="53"/>
      <c r="D19" s="50"/>
      <c r="E19" s="71" t="s">
        <v>24</v>
      </c>
      <c r="F19" s="72">
        <v>42277</v>
      </c>
    </row>
    <row r="20" spans="1:7" x14ac:dyDescent="0.2">
      <c r="A20" s="9" t="s">
        <v>3</v>
      </c>
      <c r="B20" s="57"/>
      <c r="C20" s="57"/>
      <c r="D20" s="54">
        <v>1</v>
      </c>
      <c r="E20" s="12">
        <f>E21+E24+E27+E31</f>
        <v>433784</v>
      </c>
      <c r="F20" s="19">
        <f>+F21+F24+F27+F31</f>
        <v>99.999999999999986</v>
      </c>
    </row>
    <row r="21" spans="1:7" x14ac:dyDescent="0.2">
      <c r="A21" s="77" t="s">
        <v>7</v>
      </c>
      <c r="B21" s="10"/>
      <c r="C21" s="10"/>
      <c r="D21" s="55">
        <v>3</v>
      </c>
      <c r="E21" s="7">
        <f>E22+E23</f>
        <v>11956</v>
      </c>
      <c r="F21" s="20">
        <f>E21/E20*100</f>
        <v>2.7562104641941612</v>
      </c>
    </row>
    <row r="22" spans="1:7" x14ac:dyDescent="0.2">
      <c r="A22" s="80" t="s">
        <v>8</v>
      </c>
      <c r="B22" s="81"/>
      <c r="C22" s="81"/>
      <c r="D22" s="55">
        <v>4</v>
      </c>
      <c r="E22" s="7">
        <v>11956</v>
      </c>
      <c r="F22" s="20">
        <f>E22/$E$20*100</f>
        <v>2.7562104641941612</v>
      </c>
    </row>
    <row r="23" spans="1:7" x14ac:dyDescent="0.2">
      <c r="A23" s="80" t="s">
        <v>9</v>
      </c>
      <c r="B23" s="81"/>
      <c r="C23" s="81"/>
      <c r="D23" s="55">
        <v>5</v>
      </c>
      <c r="E23" s="7">
        <v>0</v>
      </c>
      <c r="F23" s="20">
        <v>0</v>
      </c>
    </row>
    <row r="24" spans="1:7" x14ac:dyDescent="0.2">
      <c r="A24" s="77" t="s">
        <v>10</v>
      </c>
      <c r="B24" s="81"/>
      <c r="C24" s="81"/>
      <c r="D24" s="55">
        <v>9</v>
      </c>
      <c r="E24" s="7">
        <f>+E25+E26</f>
        <v>39868</v>
      </c>
      <c r="F24" s="20">
        <f>E24/$E$20*100</f>
        <v>9.1907493130221489</v>
      </c>
    </row>
    <row r="25" spans="1:7" x14ac:dyDescent="0.2">
      <c r="A25" s="80" t="s">
        <v>11</v>
      </c>
      <c r="B25" s="81"/>
      <c r="C25" s="81"/>
      <c r="D25" s="55">
        <v>10</v>
      </c>
      <c r="E25" s="7">
        <v>39868</v>
      </c>
      <c r="F25" s="20">
        <f>E25/$E$20*100</f>
        <v>9.1907493130221489</v>
      </c>
    </row>
    <row r="26" spans="1:7" x14ac:dyDescent="0.2">
      <c r="A26" s="80" t="s">
        <v>12</v>
      </c>
      <c r="B26" s="81"/>
      <c r="C26" s="81"/>
      <c r="D26" s="55">
        <v>11</v>
      </c>
      <c r="E26" s="7">
        <v>0</v>
      </c>
      <c r="F26" s="20">
        <v>0</v>
      </c>
    </row>
    <row r="27" spans="1:7" x14ac:dyDescent="0.2">
      <c r="A27" s="77" t="s">
        <v>13</v>
      </c>
      <c r="B27" s="81"/>
      <c r="C27" s="81"/>
      <c r="D27" s="55">
        <v>12</v>
      </c>
      <c r="E27" s="7">
        <f>E28+E29+E30</f>
        <v>378587</v>
      </c>
      <c r="F27" s="20">
        <f>E27/E20*100</f>
        <v>87.275464286372937</v>
      </c>
    </row>
    <row r="28" spans="1:7" x14ac:dyDescent="0.2">
      <c r="A28" s="80" t="s">
        <v>14</v>
      </c>
      <c r="B28" s="81"/>
      <c r="C28" s="81"/>
      <c r="D28" s="55">
        <v>13</v>
      </c>
      <c r="E28" s="7">
        <v>0</v>
      </c>
      <c r="F28" s="20">
        <v>0</v>
      </c>
    </row>
    <row r="29" spans="1:7" x14ac:dyDescent="0.2">
      <c r="A29" s="80" t="s">
        <v>15</v>
      </c>
      <c r="B29" s="81"/>
      <c r="C29" s="81"/>
      <c r="D29" s="55">
        <v>14</v>
      </c>
      <c r="E29" s="7">
        <v>378587</v>
      </c>
      <c r="F29" s="20">
        <f>E29/E20*100</f>
        <v>87.275464286372937</v>
      </c>
    </row>
    <row r="30" spans="1:7" x14ac:dyDescent="0.2">
      <c r="A30" s="80" t="s">
        <v>16</v>
      </c>
      <c r="B30" s="81"/>
      <c r="C30" s="81"/>
      <c r="D30" s="55">
        <v>15</v>
      </c>
      <c r="E30" s="7">
        <v>0</v>
      </c>
      <c r="F30" s="20">
        <v>0</v>
      </c>
      <c r="G30" s="94"/>
    </row>
    <row r="31" spans="1:7" ht="13.5" thickBot="1" x14ac:dyDescent="0.25">
      <c r="A31" s="78" t="s">
        <v>17</v>
      </c>
      <c r="B31" s="82"/>
      <c r="C31" s="82"/>
      <c r="D31" s="56">
        <v>24</v>
      </c>
      <c r="E31" s="8">
        <v>3373</v>
      </c>
      <c r="F31" s="21">
        <f>E31/E20*100</f>
        <v>0.77757593641074818</v>
      </c>
    </row>
    <row r="32" spans="1:7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38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36</v>
      </c>
      <c r="F36" s="74" t="s">
        <v>37</v>
      </c>
    </row>
    <row r="37" spans="1:6" ht="16.5" thickBot="1" x14ac:dyDescent="0.25">
      <c r="A37" s="67" t="s">
        <v>23</v>
      </c>
      <c r="B37" s="66"/>
      <c r="C37" s="66"/>
      <c r="D37" s="68" t="s">
        <v>21</v>
      </c>
      <c r="E37" s="98" t="s">
        <v>47</v>
      </c>
      <c r="F37" s="99">
        <f>F19</f>
        <v>42277</v>
      </c>
    </row>
    <row r="38" spans="1:6" x14ac:dyDescent="0.2">
      <c r="A38" s="77" t="s">
        <v>20</v>
      </c>
      <c r="B38" s="58"/>
      <c r="C38" s="58"/>
      <c r="D38" s="96">
        <v>1</v>
      </c>
      <c r="E38" s="102">
        <v>10390106</v>
      </c>
      <c r="F38" s="101">
        <v>10973712</v>
      </c>
    </row>
    <row r="39" spans="1:6" ht="13.5" thickBot="1" x14ac:dyDescent="0.25">
      <c r="A39" s="78" t="s">
        <v>18</v>
      </c>
      <c r="B39" s="59"/>
      <c r="C39" s="59"/>
      <c r="D39" s="97">
        <v>2</v>
      </c>
      <c r="E39" s="103">
        <v>0</v>
      </c>
      <c r="F39" s="79">
        <v>0</v>
      </c>
    </row>
    <row r="40" spans="1:6" x14ac:dyDescent="0.2">
      <c r="A40" s="42"/>
      <c r="B40" s="89"/>
      <c r="C40" s="89"/>
      <c r="D40" s="86"/>
      <c r="E40" s="100"/>
      <c r="F40" s="90"/>
    </row>
    <row r="41" spans="1:6" x14ac:dyDescent="0.2">
      <c r="A41" s="42"/>
      <c r="B41" s="89"/>
      <c r="C41" s="89"/>
      <c r="D41" s="86"/>
      <c r="E41" s="100"/>
      <c r="F41" s="90"/>
    </row>
    <row r="42" spans="1:6" x14ac:dyDescent="0.2">
      <c r="A42" s="42"/>
      <c r="B42" s="89"/>
      <c r="C42" s="89"/>
      <c r="D42" s="86"/>
      <c r="E42" s="87"/>
      <c r="F42" s="90"/>
    </row>
    <row r="43" spans="1:6" ht="51" x14ac:dyDescent="0.25">
      <c r="A43" s="88" t="s">
        <v>31</v>
      </c>
      <c r="B43" s="91"/>
      <c r="C43" s="91"/>
      <c r="D43" s="92"/>
      <c r="E43" s="92"/>
      <c r="F43" s="93"/>
    </row>
    <row r="45" spans="1:6" x14ac:dyDescent="0.2">
      <c r="B45" s="95"/>
      <c r="C45" s="95"/>
    </row>
    <row r="48" spans="1:6" x14ac:dyDescent="0.2">
      <c r="C48" s="95"/>
      <c r="E48" s="95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2015</vt:lpstr>
      <vt:lpstr>únor 2015</vt:lpstr>
      <vt:lpstr>březen 2015 </vt:lpstr>
      <vt:lpstr>duben 2015 </vt:lpstr>
      <vt:lpstr>květen 2015</vt:lpstr>
      <vt:lpstr>červen 2015</vt:lpstr>
      <vt:lpstr>červenec 2015</vt:lpstr>
      <vt:lpstr>srpen 2015</vt:lpstr>
      <vt:lpstr>září 2015</vt:lpstr>
      <vt:lpstr>říjen 2015</vt:lpstr>
      <vt:lpstr>listopad 2015</vt:lpstr>
      <vt:lpstr>prosinec 2015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Martina Dvorakova 2</cp:lastModifiedBy>
  <cp:lastPrinted>2015-09-23T13:53:31Z</cp:lastPrinted>
  <dcterms:created xsi:type="dcterms:W3CDTF">2004-04-23T12:49:38Z</dcterms:created>
  <dcterms:modified xsi:type="dcterms:W3CDTF">2016-01-15T09:03:37Z</dcterms:modified>
</cp:coreProperties>
</file>