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CBA451D6-4CD8-4FAE-A7D4-7D80D200175B}" xr6:coauthVersionLast="46" xr6:coauthVersionMax="46" xr10:uidLastSave="{00000000-0000-0000-0000-000000000000}"/>
  <bookViews>
    <workbookView xWindow="-108" yWindow="-108" windowWidth="23256" windowHeight="12576" tabRatio="901" firstSheet="6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5" i="48" l="1"/>
  <c r="E64" i="48"/>
  <c r="F55" i="48"/>
  <c r="E35" i="48"/>
  <c r="E32" i="48"/>
  <c r="F30" i="48"/>
  <c r="F29" i="48"/>
  <c r="E25" i="48"/>
  <c r="E23" i="48"/>
  <c r="A65" i="47"/>
  <c r="E64" i="47"/>
  <c r="F55" i="47"/>
  <c r="E35" i="47"/>
  <c r="E32" i="47"/>
  <c r="F30" i="47"/>
  <c r="F29" i="47"/>
  <c r="E25" i="47"/>
  <c r="F28" i="47" s="1"/>
  <c r="E23" i="47"/>
  <c r="A65" i="46"/>
  <c r="E64" i="46"/>
  <c r="F55" i="46"/>
  <c r="E35" i="46"/>
  <c r="E32" i="46"/>
  <c r="F30" i="46"/>
  <c r="F29" i="46"/>
  <c r="E25" i="46"/>
  <c r="F28" i="46" s="1"/>
  <c r="E23" i="46"/>
  <c r="A65" i="45"/>
  <c r="E64" i="45"/>
  <c r="F55" i="45"/>
  <c r="E35" i="45"/>
  <c r="E32" i="45"/>
  <c r="F30" i="45"/>
  <c r="F29" i="45"/>
  <c r="E25" i="45"/>
  <c r="E23" i="45"/>
  <c r="E21" i="48" l="1"/>
  <c r="F27" i="48" s="1"/>
  <c r="F28" i="48"/>
  <c r="E21" i="47"/>
  <c r="E21" i="46"/>
  <c r="F32" i="46" s="1"/>
  <c r="E21" i="45"/>
  <c r="F35" i="45" s="1"/>
  <c r="F28" i="45"/>
  <c r="A65" i="44"/>
  <c r="E64" i="44"/>
  <c r="F55" i="44"/>
  <c r="E35" i="44"/>
  <c r="E32" i="44"/>
  <c r="F30" i="44"/>
  <c r="F29" i="44"/>
  <c r="E25" i="44"/>
  <c r="F28" i="44" s="1"/>
  <c r="E23" i="44"/>
  <c r="F35" i="48" l="1"/>
  <c r="F34" i="48"/>
  <c r="F25" i="48"/>
  <c r="F24" i="48"/>
  <c r="F32" i="48"/>
  <c r="F26" i="48"/>
  <c r="F33" i="48"/>
  <c r="F31" i="48"/>
  <c r="F47" i="48"/>
  <c r="F23" i="48"/>
  <c r="F37" i="48"/>
  <c r="F36" i="48"/>
  <c r="F38" i="48"/>
  <c r="F34" i="47"/>
  <c r="F27" i="47"/>
  <c r="F33" i="47"/>
  <c r="F26" i="47"/>
  <c r="F47" i="47"/>
  <c r="F38" i="47"/>
  <c r="F31" i="47"/>
  <c r="F24" i="47"/>
  <c r="F36" i="47"/>
  <c r="F35" i="47"/>
  <c r="F37" i="47"/>
  <c r="F23" i="47"/>
  <c r="F25" i="47"/>
  <c r="F32" i="47"/>
  <c r="F37" i="46"/>
  <c r="F36" i="46"/>
  <c r="F34" i="46"/>
  <c r="F27" i="46"/>
  <c r="F33" i="46"/>
  <c r="F26" i="46"/>
  <c r="F47" i="46"/>
  <c r="F38" i="46"/>
  <c r="F31" i="46"/>
  <c r="F24" i="46"/>
  <c r="F35" i="46"/>
  <c r="F23" i="46"/>
  <c r="F25" i="46"/>
  <c r="F32" i="45"/>
  <c r="F24" i="45"/>
  <c r="F31" i="45"/>
  <c r="F26" i="45"/>
  <c r="F33" i="45"/>
  <c r="F37" i="45"/>
  <c r="F27" i="45"/>
  <c r="F23" i="45"/>
  <c r="F25" i="45"/>
  <c r="F38" i="45"/>
  <c r="F34" i="45"/>
  <c r="F47" i="45"/>
  <c r="F36" i="45"/>
  <c r="E21" i="44"/>
  <c r="F34" i="44" s="1"/>
  <c r="A65" i="43"/>
  <c r="E64" i="43"/>
  <c r="F55" i="43"/>
  <c r="E35" i="43"/>
  <c r="E32" i="43"/>
  <c r="F30" i="43"/>
  <c r="F29" i="43"/>
  <c r="E25" i="43"/>
  <c r="E23" i="43"/>
  <c r="F21" i="48" l="1"/>
  <c r="F21" i="47"/>
  <c r="F21" i="46"/>
  <c r="F21" i="45"/>
  <c r="F33" i="44"/>
  <c r="F26" i="44"/>
  <c r="F27" i="44"/>
  <c r="F38" i="44"/>
  <c r="F36" i="44"/>
  <c r="F35" i="44"/>
  <c r="F37" i="44"/>
  <c r="F23" i="44"/>
  <c r="F24" i="44"/>
  <c r="F47" i="44"/>
  <c r="F32" i="44"/>
  <c r="F31" i="44"/>
  <c r="F25" i="44"/>
  <c r="E21" i="43"/>
  <c r="F23" i="43" s="1"/>
  <c r="F28" i="43"/>
  <c r="A65" i="42"/>
  <c r="E64" i="42"/>
  <c r="F55" i="42"/>
  <c r="E35" i="42"/>
  <c r="E32" i="42"/>
  <c r="F30" i="42"/>
  <c r="F29" i="42"/>
  <c r="E25" i="42"/>
  <c r="F28" i="42" s="1"/>
  <c r="E23" i="42"/>
  <c r="F21" i="44" l="1"/>
  <c r="F38" i="43"/>
  <c r="F25" i="43"/>
  <c r="F26" i="43"/>
  <c r="F32" i="43"/>
  <c r="F33" i="43"/>
  <c r="F36" i="43"/>
  <c r="F24" i="43"/>
  <c r="F34" i="43"/>
  <c r="F31" i="43"/>
  <c r="F35" i="43"/>
  <c r="F47" i="43"/>
  <c r="F27" i="43"/>
  <c r="F37" i="43"/>
  <c r="E21" i="42"/>
  <c r="F33" i="42" s="1"/>
  <c r="A65" i="41"/>
  <c r="E64" i="41"/>
  <c r="F55" i="41"/>
  <c r="E35" i="41"/>
  <c r="E32" i="41"/>
  <c r="F30" i="41"/>
  <c r="F29" i="41"/>
  <c r="E25" i="41"/>
  <c r="F28" i="41" s="1"/>
  <c r="E23" i="41"/>
  <c r="F21" i="43" l="1"/>
  <c r="F38" i="42"/>
  <c r="F27" i="42"/>
  <c r="F37" i="42"/>
  <c r="F31" i="42"/>
  <c r="F24" i="42"/>
  <c r="F35" i="42"/>
  <c r="F32" i="42"/>
  <c r="F26" i="42"/>
  <c r="F34" i="42"/>
  <c r="F47" i="42"/>
  <c r="F36" i="42"/>
  <c r="F25" i="42"/>
  <c r="F23" i="42"/>
  <c r="E21" i="41"/>
  <c r="F33" i="41" s="1"/>
  <c r="A65" i="40"/>
  <c r="E64" i="40"/>
  <c r="F55" i="40"/>
  <c r="E35" i="40"/>
  <c r="E32" i="40"/>
  <c r="F30" i="40"/>
  <c r="F29" i="40"/>
  <c r="E25" i="40"/>
  <c r="E23" i="40"/>
  <c r="F21" i="42" l="1"/>
  <c r="F23" i="41"/>
  <c r="F27" i="41"/>
  <c r="F36" i="41"/>
  <c r="F34" i="41"/>
  <c r="F26" i="41"/>
  <c r="F37" i="41"/>
  <c r="F24" i="41"/>
  <c r="F32" i="41"/>
  <c r="F31" i="41"/>
  <c r="F35" i="41"/>
  <c r="F47" i="41"/>
  <c r="F38" i="41"/>
  <c r="F25" i="41"/>
  <c r="F28" i="40"/>
  <c r="E21" i="40"/>
  <c r="F38" i="40" s="1"/>
  <c r="F27" i="39"/>
  <c r="E32" i="39"/>
  <c r="E25" i="39"/>
  <c r="F21" i="41" l="1"/>
  <c r="F34" i="40"/>
  <c r="F26" i="40"/>
  <c r="F47" i="40"/>
  <c r="F25" i="40"/>
  <c r="F36" i="40"/>
  <c r="F23" i="40"/>
  <c r="F27" i="40"/>
  <c r="F33" i="40"/>
  <c r="F37" i="40"/>
  <c r="F35" i="40"/>
  <c r="F31" i="40"/>
  <c r="F32" i="40"/>
  <c r="F24" i="40"/>
  <c r="A65" i="39"/>
  <c r="E64" i="39"/>
  <c r="F55" i="39"/>
  <c r="E35" i="39"/>
  <c r="F30" i="39"/>
  <c r="F29" i="39"/>
  <c r="E23" i="39"/>
  <c r="F21" i="40" l="1"/>
  <c r="E21" i="39"/>
  <c r="F33" i="39" s="1"/>
  <c r="F28" i="39"/>
  <c r="A65" i="38"/>
  <c r="E64" i="38"/>
  <c r="F55" i="38"/>
  <c r="E35" i="38"/>
  <c r="E32" i="38"/>
  <c r="F30" i="38"/>
  <c r="F29" i="38"/>
  <c r="E25" i="38"/>
  <c r="E23" i="38"/>
  <c r="F37" i="39" l="1"/>
  <c r="F38" i="39"/>
  <c r="F35" i="39"/>
  <c r="F25" i="39"/>
  <c r="F26" i="39"/>
  <c r="F31" i="39"/>
  <c r="F24" i="39"/>
  <c r="F47" i="39"/>
  <c r="F23" i="39"/>
  <c r="F32" i="39"/>
  <c r="F36" i="39"/>
  <c r="F34" i="39"/>
  <c r="E21" i="38"/>
  <c r="F33" i="38" s="1"/>
  <c r="F28" i="38"/>
  <c r="A65" i="37"/>
  <c r="E64" i="37"/>
  <c r="F55" i="37"/>
  <c r="E35" i="37"/>
  <c r="E32" i="37"/>
  <c r="F30" i="37"/>
  <c r="F29" i="37"/>
  <c r="E25" i="37"/>
  <c r="E23" i="37"/>
  <c r="F21" i="39" l="1"/>
  <c r="F47" i="38"/>
  <c r="F38" i="38"/>
  <c r="F23" i="38"/>
  <c r="F24" i="38"/>
  <c r="F31" i="38"/>
  <c r="F35" i="38"/>
  <c r="F34" i="38"/>
  <c r="F26" i="38"/>
  <c r="F36" i="38"/>
  <c r="F32" i="38"/>
  <c r="F27" i="38"/>
  <c r="F37" i="38"/>
  <c r="F25" i="38"/>
  <c r="E21" i="37"/>
  <c r="F28" i="37"/>
  <c r="F21" i="38" l="1"/>
  <c r="F34" i="37"/>
  <c r="F47" i="37"/>
  <c r="F35" i="37"/>
  <c r="F25" i="37"/>
  <c r="F32" i="37"/>
  <c r="F23" i="37"/>
  <c r="F31" i="37"/>
  <c r="F33" i="37"/>
  <c r="F37" i="37"/>
  <c r="F24" i="37"/>
  <c r="F27" i="37"/>
  <c r="F36" i="37"/>
  <c r="F26" i="37"/>
  <c r="F38" i="37"/>
  <c r="F21" i="37" l="1"/>
</calcChain>
</file>

<file path=xl/sharedStrings.xml><?xml version="1.0" encoding="utf-8"?>
<sst xmlns="http://schemas.openxmlformats.org/spreadsheetml/2006/main" count="756" uniqueCount="70">
  <si>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</si>
  <si>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</si>
  <si>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</si>
  <si>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</si>
  <si>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CZ0008474871</t>
  </si>
  <si>
    <t>Měna</t>
  </si>
  <si>
    <t>CZK</t>
  </si>
  <si>
    <t>otevřený podílový fond</t>
  </si>
  <si>
    <t>Jmenovitá hodnota PL, Kč</t>
  </si>
  <si>
    <t xml:space="preserve"> -</t>
  </si>
  <si>
    <t>Typ fondu</t>
  </si>
  <si>
    <t>standardní</t>
  </si>
  <si>
    <t xml:space="preserve">Měsíční informace fondu kolektivního investování dle § 239 odst. 1 písm. c) </t>
  </si>
  <si>
    <t>A  K  T  I  V  A</t>
  </si>
  <si>
    <t>ř.</t>
  </si>
  <si>
    <t>Hodnota, tis. Kč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</si>
  <si>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</si>
  <si>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</si>
  <si>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</si>
  <si>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</si>
  <si>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</si>
  <si>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</si>
  <si>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</si>
  <si>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</si>
  <si>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</si>
  <si>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</si>
  <si>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</si>
  <si>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</si>
  <si>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</si>
  <si>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</si>
  <si>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</si>
  <si>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</si>
  <si>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</si>
  <si>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</si>
  <si>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</si>
  <si>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</si>
  <si>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</si>
  <si>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</si>
  <si>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</si>
  <si>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</si>
  <si>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</si>
  <si>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</si>
  <si>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</si>
  <si>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</si>
  <si>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</si>
  <si>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</si>
  <si>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</si>
  <si>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</si>
  <si>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</si>
  <si>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</si>
  <si>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</si>
  <si>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</si>
  <si>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</si>
  <si>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</si>
  <si>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</si>
  <si>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Raiffeisen strategie konzervativní</t>
  </si>
  <si>
    <t>Vydané vládními institucemi</t>
  </si>
  <si>
    <t xml:space="preserve">  Státní bezkupónové dluhopisy a ostatní cenné papíry přijímané centrální bankou k refinancování</t>
  </si>
  <si>
    <t>Forma fondu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</si>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</sst>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9" fillId="0" borderId="19" xfId="1" applyFont="1" applyFill="1" applyBorder="1" applyAlignment="1" applyProtection="1">
      <alignment vertical="center" wrapTex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22" fillId="0" borderId="3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5" xfId="0" applyNumberFormat="1" applyFont="1" applyFill="1" applyBorder="1" applyAlignment="1">
      <alignment horizontal="left" vertical="center" indent="1"/>
    </xf>
    <xf numFmtId="0" fontId="17" fillId="0" borderId="35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7" fillId="0" borderId="23" xfId="1" applyFont="1" applyFill="1" applyBorder="1" applyAlignment="1" applyProtection="1">
      <alignment horizontal="center" vertical="center" wrapText="1"/>
    </xf>
    <xf numFmtId="0" fontId="17" fillId="0" borderId="24" xfId="1" applyFont="1" applyFill="1" applyBorder="1" applyAlignment="1" applyProtection="1">
      <alignment horizontal="center" vertical="center" wrapText="1"/>
    </xf>
    <xf numFmtId="14" fontId="14" fillId="0" borderId="36" xfId="1" applyNumberFormat="1" applyFont="1" applyFill="1" applyBorder="1" applyAlignment="1" applyProtection="1">
      <alignment horizontal="left" vertical="center" wrapText="1"/>
    </xf>
    <xf numFmtId="3" fontId="1" fillId="0" borderId="9" xfId="1" applyNumberFormat="1" applyFont="1" applyFill="1" applyBorder="1" applyAlignment="1" applyProtection="1">
      <alignment horizontal="right" vertical="center" indent="1"/>
    </xf>
    <xf numFmtId="3" fontId="1" fillId="0" borderId="10" xfId="1" applyNumberFormat="1" applyFont="1" applyFill="1" applyBorder="1" applyAlignment="1" applyProtection="1">
      <alignment horizontal="right" vertical="center" indent="1"/>
    </xf>
    <xf numFmtId="0" fontId="14" fillId="0" borderId="18" xfId="1" applyFont="1" applyFill="1" applyBorder="1" applyAlignment="1" applyProtection="1">
      <alignment horizontal="right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2" fillId="0" borderId="17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24" fillId="0" borderId="11" xfId="0" applyNumberFormat="1" applyFont="1" applyBorder="1" applyAlignment="1">
      <alignment horizontal="center"/>
    </xf>
    <xf numFmtId="3" fontId="24" fillId="0" borderId="12" xfId="0" applyNumberFormat="1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D9F6FF4-061F-4E8C-9B9F-4CCEC4D779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97BF14-5153-4F23-ACEE-E6280DCF9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A2BAF3-79E7-4E0C-AB60-3C633B44D3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EFDFCC0-0CDB-4AC5-845C-A11FBB5CD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C938717-6FA4-4F0B-A607-354DD20C0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5AD3F1-0EC5-424A-A18F-4117E1C41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7F77D6-93B9-4A9D-9FCF-8327F8548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80A893E-6489-447A-BB99-9C7093398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FD1E0E0-B042-4617-9AB9-040F689AA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FEC079-8624-4359-BAC7-EB9EE579D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A6CC756-D89B-488B-A0EB-B96C890C9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6596783-4AB7-4A3F-A3BF-CAC0978B01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2955B-BE22-415E-92C1-BFE04BE2EA75}">
  <sheetPr>
    <pageSetUpPr fitToPage="1"/>
  </sheetPr>
  <dimension ref="A1:F68"/>
  <sheetViews>
    <sheetView topLeftCell="A32" workbookViewId="0">
      <selection activeCell="C12" sqref="C1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44227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5537222</v>
      </c>
      <c r="F21" s="57">
        <f>F25+F32+F35+F47+F23</f>
        <v>100.00000000000001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246878</v>
      </c>
      <c r="F25" s="62">
        <f>E25/E21*100</f>
        <v>4.4585172853824542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246878</v>
      </c>
      <c r="F26" s="62">
        <f>E26/E21*100</f>
        <v>4.4585172853824542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>
        <f>E27/E21*100</f>
        <v>0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2361400</v>
      </c>
      <c r="F32" s="62">
        <f>E32/E21*100</f>
        <v>42.64593328568008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1059284</v>
      </c>
      <c r="F33" s="62">
        <f>E33/E21*100</f>
        <v>19.130242565676433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1302116</v>
      </c>
      <c r="F34" s="62">
        <f>E34/E21*100</f>
        <v>23.51569072000364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2818246</v>
      </c>
      <c r="F35" s="62">
        <f>E35/E21*100</f>
        <v>50.896388116640438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54868</v>
      </c>
      <c r="F36" s="62">
        <f>E36/E21*100</f>
        <v>0.99089398980210652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2763378</v>
      </c>
      <c r="F37" s="62">
        <f>E37/E21*100</f>
        <v>49.905494126838327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110698</v>
      </c>
      <c r="F47" s="70">
        <f>E47/E21*100</f>
        <v>1.9991613122970326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54</v>
      </c>
      <c r="F55" s="119">
        <f>F20</f>
        <v>44227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222218249</v>
      </c>
      <c r="F56" s="121">
        <v>241583756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47600467</v>
      </c>
      <c r="F57" s="93">
        <v>51708264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44227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5421510983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BE284-ECCC-4B3B-9259-F5149C6CBB96}">
  <sheetPr>
    <pageSetUpPr fitToPage="1"/>
  </sheetPr>
  <dimension ref="A1:F68"/>
  <sheetViews>
    <sheetView workbookViewId="0">
      <selection activeCell="H9" sqref="H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44500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7463995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345356</v>
      </c>
      <c r="F25" s="62">
        <f>E25/E21*100</f>
        <v>4.6269591552513099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251136</v>
      </c>
      <c r="F26" s="62">
        <f>E26/E21*100</f>
        <v>3.3646324789874593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94220</v>
      </c>
      <c r="F27" s="62">
        <f>E27/E21*100</f>
        <v>1.2623266762638508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3510860</v>
      </c>
      <c r="F32" s="62">
        <f>E32/E21*100</f>
        <v>47.037276954231615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1418090</v>
      </c>
      <c r="F33" s="62">
        <f>E33/E21*100</f>
        <v>18.99907489219915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2092770</v>
      </c>
      <c r="F34" s="62">
        <f>E34/E21*100</f>
        <v>28.038202062032465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3553262</v>
      </c>
      <c r="F35" s="62">
        <f>E35/E21*100</f>
        <v>47.605364151503316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32330</v>
      </c>
      <c r="F36" s="62">
        <f>E36/E21*100</f>
        <v>0.43314605650191351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3520932</v>
      </c>
      <c r="F37" s="62">
        <f>E37/E21*100</f>
        <v>47.172218095001405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54517</v>
      </c>
      <c r="F47" s="70">
        <f>E47/E21*100</f>
        <v>0.73039973901375876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67</v>
      </c>
      <c r="F55" s="119">
        <f>F20</f>
        <v>44500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200934179</v>
      </c>
      <c r="F56" s="121">
        <v>220457066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125475047</v>
      </c>
      <c r="F57" s="93">
        <v>137712503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44500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7322127669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24471-D3CA-4ECC-8145-EA42D82AF437}">
  <sheetPr>
    <pageSetUpPr fitToPage="1"/>
  </sheetPr>
  <dimension ref="A1:F68"/>
  <sheetViews>
    <sheetView topLeftCell="A47" workbookViewId="0">
      <selection activeCell="E47" sqref="E4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44530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7623070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337639</v>
      </c>
      <c r="F25" s="62">
        <f>E25/E21*100</f>
        <v>4.4291735481899028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175839</v>
      </c>
      <c r="F26" s="62">
        <f>E26/E21*100</f>
        <v>2.3066690978831366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161800</v>
      </c>
      <c r="F27" s="62">
        <f>E27/E21*100</f>
        <v>2.1225044503067663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3837916</v>
      </c>
      <c r="F32" s="62">
        <f>E32/E21*100</f>
        <v>50.346067922766025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1698933</v>
      </c>
      <c r="F33" s="62">
        <f>E33/E21*100</f>
        <v>22.286729624678774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2138983</v>
      </c>
      <c r="F34" s="62">
        <f>E34/E21*100</f>
        <v>28.059338298087255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3416640</v>
      </c>
      <c r="F35" s="62">
        <f>E35/E21*100</f>
        <v>44.819737979580403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32358</v>
      </c>
      <c r="F36" s="62">
        <f>E36/E21*100</f>
        <v>0.42447465391240013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3384282</v>
      </c>
      <c r="F37" s="62">
        <f>E37/E21*100</f>
        <v>44.395263325668004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30875</v>
      </c>
      <c r="F47" s="70">
        <f>E47/E21*100</f>
        <v>0.40502054946366756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68</v>
      </c>
      <c r="F55" s="119">
        <f>F20</f>
        <v>44530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240547357</v>
      </c>
      <c r="F56" s="121">
        <v>265083960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94439755</v>
      </c>
      <c r="F57" s="93">
        <v>104078613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44530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7467495485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0E96D-3B78-4D3A-8B7F-104465D929DD}">
  <sheetPr>
    <pageSetUpPr fitToPage="1"/>
  </sheetPr>
  <dimension ref="A1:F68"/>
  <sheetViews>
    <sheetView tabSelected="1" workbookViewId="0">
      <selection activeCell="H4" sqref="H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44561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7679784</v>
      </c>
      <c r="F21" s="57">
        <f>F25+F32+F35+F47+F23</f>
        <v>100</v>
      </c>
    </row>
    <row r="22" spans="1:6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customHeight="1" x14ac:dyDescent="0.25">
      <c r="A23" s="123" t="s">
        <v>57</v>
      </c>
      <c r="B23" s="124"/>
      <c r="C23" s="125"/>
      <c r="D23" s="60">
        <v>2</v>
      </c>
      <c r="E23" s="61">
        <f>E24</f>
        <v>1485124</v>
      </c>
      <c r="F23" s="62">
        <f>E23/E21*100</f>
        <v>19.338095967282413</v>
      </c>
    </row>
    <row r="24" spans="1:6" x14ac:dyDescent="0.25">
      <c r="A24" s="64" t="s">
        <v>56</v>
      </c>
      <c r="B24" s="65"/>
      <c r="C24" s="65"/>
      <c r="D24" s="60"/>
      <c r="E24" s="61">
        <v>1485124</v>
      </c>
      <c r="F24" s="62">
        <f>E24/E21*100</f>
        <v>19.338095967282413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305339</v>
      </c>
      <c r="F25" s="62">
        <f>E25/E21*100</f>
        <v>3.9758800507930951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183685</v>
      </c>
      <c r="F26" s="62">
        <f>E26/E21*100</f>
        <v>2.3917990401813385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121654</v>
      </c>
      <c r="F27" s="62">
        <f>E27/E21*100</f>
        <v>1.5840810106117567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2443819</v>
      </c>
      <c r="F32" s="62">
        <f>E32/E21*100</f>
        <v>31.821454874251671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331889</v>
      </c>
      <c r="F33" s="62">
        <f>E33/E21*100</f>
        <v>4.3215928989669496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2111930</v>
      </c>
      <c r="F34" s="62">
        <f>E34/E21*100</f>
        <v>27.499861975284723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3391227</v>
      </c>
      <c r="F35" s="62">
        <f>E35/E21*100</f>
        <v>44.15784350184849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35811</v>
      </c>
      <c r="F36" s="62">
        <f>E36/E21*100</f>
        <v>0.46630217724873507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3355416</v>
      </c>
      <c r="F37" s="62">
        <f>E37/E21*100</f>
        <v>43.691541324599754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54275</v>
      </c>
      <c r="F47" s="70">
        <f>E47/E21*100</f>
        <v>0.70672560582433042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69</v>
      </c>
      <c r="F55" s="119">
        <f>F20</f>
        <v>44561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212585543</v>
      </c>
      <c r="F56" s="121">
        <v>233713291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123161698</v>
      </c>
      <c r="F57" s="93">
        <v>135483233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44561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7571079007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B25DD-3D5A-4215-99C1-8E30192D7BC8}">
  <sheetPr>
    <pageSetUpPr fitToPage="1"/>
  </sheetPr>
  <dimension ref="A1:F68"/>
  <sheetViews>
    <sheetView workbookViewId="0">
      <selection activeCell="G12" sqref="G1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44255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5895353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244521</v>
      </c>
      <c r="F25" s="62">
        <f>E25/E21*100</f>
        <v>4.1476905623802338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244521</v>
      </c>
      <c r="F26" s="62">
        <f>E26/E21*100</f>
        <v>4.1476905623802338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>
        <f>E27/E21*100</f>
        <v>0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2676306</v>
      </c>
      <c r="F32" s="62">
        <f>E32/E21*100</f>
        <v>45.396874453489048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1147248</v>
      </c>
      <c r="F33" s="62">
        <f>E33/E21*100</f>
        <v>19.460208744073508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1529058</v>
      </c>
      <c r="F34" s="62">
        <f>E34/E21*100</f>
        <v>25.936665709415536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2891474</v>
      </c>
      <c r="F35" s="62">
        <f>E35/E21*100</f>
        <v>49.046664381250793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57004</v>
      </c>
      <c r="F36" s="62">
        <f>E36/E21*100</f>
        <v>0.96693107266011047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2834470</v>
      </c>
      <c r="F37" s="62">
        <f>E37/E21*100</f>
        <v>48.079733308590683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83052</v>
      </c>
      <c r="F47" s="70">
        <f>E47/E21*100</f>
        <v>1.4087706028799294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59</v>
      </c>
      <c r="F55" s="119">
        <f>F20</f>
        <v>44255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267352425</v>
      </c>
      <c r="F56" s="121">
        <v>291374031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63913746</v>
      </c>
      <c r="F57" s="93">
        <v>69615011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44255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5642874959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E37CE-FB95-47DF-8274-A208B7689A6B}">
  <sheetPr>
    <pageSetUpPr fitToPage="1"/>
  </sheetPr>
  <dimension ref="A1:F68"/>
  <sheetViews>
    <sheetView workbookViewId="0">
      <selection activeCell="J11" sqref="J11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44286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5912233</v>
      </c>
      <c r="F21" s="57">
        <f>F25+F32+F35+F47+F23</f>
        <v>99.999999999999986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322552</v>
      </c>
      <c r="F25" s="62">
        <f>E25/E21*100</f>
        <v>5.4556713174193234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322302</v>
      </c>
      <c r="F26" s="62">
        <f>E26/E21*100</f>
        <v>5.4514427966556793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250</v>
      </c>
      <c r="F27" s="62">
        <f>E27/E21*100</f>
        <v>4.2285207636437875E-3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2551341</v>
      </c>
      <c r="F32" s="62">
        <f>E32/E21*100</f>
        <v>43.153593574542818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1084538</v>
      </c>
      <c r="F33" s="62">
        <f>E33/E21*100</f>
        <v>18.343965807842824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1466803</v>
      </c>
      <c r="F34" s="62">
        <f>E34/E21*100</f>
        <v>24.809627766699993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2980340</v>
      </c>
      <c r="F35" s="62">
        <f>E35/E21*100</f>
        <v>50.409718290872497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31850</v>
      </c>
      <c r="F36" s="62">
        <f>E36/E21*100</f>
        <v>0.53871354528821858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2948490</v>
      </c>
      <c r="F37" s="62">
        <f>E37/E21*100</f>
        <v>49.871004745584287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58000</v>
      </c>
      <c r="F47" s="70">
        <f>E47/E21*100</f>
        <v>0.9810168171653586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60</v>
      </c>
      <c r="F55" s="119">
        <f>F20</f>
        <v>44286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217050179</v>
      </c>
      <c r="F56" s="121">
        <v>235282740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76599963</v>
      </c>
      <c r="F57" s="93">
        <v>83039867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44286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5821433610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2D950-7026-4F71-8771-5051CB2C1689}">
  <sheetPr>
    <pageSetUpPr fitToPage="1"/>
  </sheetPr>
  <dimension ref="A1:F68"/>
  <sheetViews>
    <sheetView topLeftCell="A35" workbookViewId="0">
      <selection activeCell="J10" sqref="J1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44316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6186207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255497</v>
      </c>
      <c r="F25" s="62">
        <f>E25/E21*100</f>
        <v>4.1301075117596291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255497</v>
      </c>
      <c r="F26" s="62">
        <f>E26/E21*100</f>
        <v>4.1301075117596291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>
        <f>E27/E21*100</f>
        <v>0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2838159</v>
      </c>
      <c r="F32" s="62">
        <f>E32/E21*100</f>
        <v>45.878823647511311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1194499</v>
      </c>
      <c r="F33" s="62">
        <f>E33/E21*100</f>
        <v>19.309069353805974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1643660</v>
      </c>
      <c r="F34" s="62">
        <f>E34/E21*100</f>
        <v>26.569754293705333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2942665</v>
      </c>
      <c r="F35" s="62">
        <f>E35/E21*100</f>
        <v>47.568162526730838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25504</v>
      </c>
      <c r="F36" s="62">
        <f>E36/E21*100</f>
        <v>0.41227201094305443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2917161</v>
      </c>
      <c r="F37" s="62">
        <f>E37/E21*100</f>
        <v>47.155890515787782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149886</v>
      </c>
      <c r="F47" s="70">
        <f>E47/E21*100</f>
        <v>2.4229063139982223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61</v>
      </c>
      <c r="F55" s="119">
        <f>F20</f>
        <v>44316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215991837</v>
      </c>
      <c r="F56" s="121">
        <v>235793076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46860796</v>
      </c>
      <c r="F57" s="93">
        <v>51155170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44316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6043377409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A32DC-5E6B-4631-8546-7FE7767FA10B}">
  <sheetPr>
    <pageSetUpPr fitToPage="1"/>
  </sheetPr>
  <dimension ref="A1:F68"/>
  <sheetViews>
    <sheetView topLeftCell="A56" workbookViewId="0">
      <selection activeCell="I32" sqref="I3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44347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6444325</v>
      </c>
      <c r="F21" s="57">
        <f>F25+F32+F35+F47+F23</f>
        <v>100.00000000000001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246203</v>
      </c>
      <c r="F25" s="62">
        <f>E25/E21*100</f>
        <v>3.8204621896009283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246203</v>
      </c>
      <c r="F26" s="62">
        <f>E26/E21*100</f>
        <v>3.8204621896009283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>
        <f>E27/E21*100</f>
        <v>0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 t="shared" si="0"/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3069671</v>
      </c>
      <c r="F32" s="62">
        <f>E32/E21*100</f>
        <v>47.633708728222118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1189751</v>
      </c>
      <c r="F33" s="62">
        <f>E33/E21*100</f>
        <v>18.46199563181559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1879920</v>
      </c>
      <c r="F34" s="62">
        <f>E34/E21*100</f>
        <v>29.171713096406528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2975216</v>
      </c>
      <c r="F35" s="62">
        <f>E35/E21*100</f>
        <v>46.168000527595986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28200</v>
      </c>
      <c r="F36" s="62">
        <f>E36/E21*100</f>
        <v>0.4375943174808844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2947016</v>
      </c>
      <c r="F37" s="62">
        <f>E37/E21*100</f>
        <v>45.730406210115099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153235</v>
      </c>
      <c r="F47" s="70">
        <f>E47/E21*100</f>
        <v>2.3778285545809688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62</v>
      </c>
      <c r="F55" s="119">
        <f>F20</f>
        <v>44347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273743455</v>
      </c>
      <c r="F56" s="121">
        <v>298617746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52552483</v>
      </c>
      <c r="F57" s="93">
        <v>57323645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44347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6290601042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8AD01-C852-447D-B992-920B6E1BA584}">
  <sheetPr>
    <pageSetUpPr fitToPage="1"/>
  </sheetPr>
  <dimension ref="A1:F68"/>
  <sheetViews>
    <sheetView workbookViewId="0">
      <selection activeCell="J35" sqref="J35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44377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6660820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97095</v>
      </c>
      <c r="F25" s="62">
        <f>E25/E21*100</f>
        <v>1.4577034058869629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86095</v>
      </c>
      <c r="F26" s="62">
        <f>E26/E21*100</f>
        <v>1.2925585738692835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11000</v>
      </c>
      <c r="F27" s="62">
        <f>E27/E21*100</f>
        <v>0.16514483201767952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3236460</v>
      </c>
      <c r="F32" s="62">
        <f>E32/E21*100</f>
        <v>48.589513002903544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1380642</v>
      </c>
      <c r="F33" s="62">
        <f>E33/E21*100</f>
        <v>20.727808287868459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1855818</v>
      </c>
      <c r="F34" s="62">
        <f>E34/E21*100</f>
        <v>27.861704715035085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3212909</v>
      </c>
      <c r="F35" s="62">
        <f>E35/E21*100</f>
        <v>48.235937917553699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28269</v>
      </c>
      <c r="F36" s="62">
        <f>E36/E21*100</f>
        <v>0.42440720511888924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3184640</v>
      </c>
      <c r="F37" s="62">
        <f>E37/E21*100</f>
        <v>47.811530712434809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114356</v>
      </c>
      <c r="F47" s="70">
        <f>E47/E21*100</f>
        <v>1.7168456736557962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63</v>
      </c>
      <c r="F55" s="119">
        <f>F20</f>
        <v>44377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249951987</v>
      </c>
      <c r="F56" s="121">
        <v>274274140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67269653</v>
      </c>
      <c r="F57" s="93">
        <v>73830581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44377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6530545554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24A0D-698E-47C1-BF51-98899BD42573}">
  <sheetPr>
    <pageSetUpPr fitToPage="1"/>
  </sheetPr>
  <dimension ref="A1:F68"/>
  <sheetViews>
    <sheetView topLeftCell="A13" workbookViewId="0">
      <selection activeCell="J37" sqref="J3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44408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6865918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168764</v>
      </c>
      <c r="F25" s="62">
        <f>E25/E21*100</f>
        <v>2.4579961485121147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155014</v>
      </c>
      <c r="F26" s="62">
        <f>E26/E21*100</f>
        <v>2.2577315953962747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13750</v>
      </c>
      <c r="F27" s="62">
        <f>E27/E21*100</f>
        <v>0.20026455311583971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3360732</v>
      </c>
      <c r="F32" s="62">
        <f>E32/E21*100</f>
        <v>48.948035790698349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1397716</v>
      </c>
      <c r="F33" s="62">
        <f>E33/E21*100</f>
        <v>20.357306918026111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1963016</v>
      </c>
      <c r="F34" s="62">
        <f>E34/E21*100</f>
        <v>28.590728872672234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3226487</v>
      </c>
      <c r="F35" s="62">
        <f>E35/E21*100</f>
        <v>46.992798341023004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28084</v>
      </c>
      <c r="F36" s="62">
        <f>E36/E21*100</f>
        <v>0.40903488797856313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3198403</v>
      </c>
      <c r="F37" s="62">
        <f>E37/E21*100</f>
        <v>46.58376345304444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109935</v>
      </c>
      <c r="F47" s="70">
        <f>E47/E21*100</f>
        <v>1.6011697197665338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64</v>
      </c>
      <c r="F55" s="119">
        <f>F20</f>
        <v>44408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242097115</v>
      </c>
      <c r="F56" s="121">
        <v>267150115.03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63669649</v>
      </c>
      <c r="F57" s="93">
        <v>70258511.019999996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44408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6748085113.75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18591-13C6-43F8-ABAA-C6F1E56B21F6}">
  <sheetPr>
    <pageSetUpPr fitToPage="1"/>
  </sheetPr>
  <dimension ref="A1:F68"/>
  <sheetViews>
    <sheetView workbookViewId="0">
      <selection activeCell="C14" sqref="C1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44439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7167981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235699</v>
      </c>
      <c r="F25" s="62">
        <f>E25/E21*100</f>
        <v>3.288220211521208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210539</v>
      </c>
      <c r="F26" s="62">
        <f>E26/E21*100</f>
        <v>2.9372148168361494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25160</v>
      </c>
      <c r="F27" s="62">
        <f>E27/E21*100</f>
        <v>0.35100539468505842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3457461</v>
      </c>
      <c r="F32" s="62">
        <f>E32/E21*100</f>
        <v>48.23479582325902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1473158</v>
      </c>
      <c r="F33" s="62">
        <f>E33/E21*100</f>
        <v>20.551923896003629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1984303</v>
      </c>
      <c r="F34" s="62">
        <f>E34/E21*100</f>
        <v>27.682871927255388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3366058</v>
      </c>
      <c r="F35" s="62">
        <f>E35/E21*100</f>
        <v>46.95963898341806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30467</v>
      </c>
      <c r="F36" s="62">
        <f>E36/E21*100</f>
        <v>0.42504297932709367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3335591</v>
      </c>
      <c r="F37" s="62">
        <f>E37/E21*100</f>
        <v>46.534596004090972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108763</v>
      </c>
      <c r="F47" s="70">
        <f>E47/E21*100</f>
        <v>1.5173449818017095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65</v>
      </c>
      <c r="F55" s="119">
        <f>F20</f>
        <v>44439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294076361</v>
      </c>
      <c r="F56" s="121">
        <v>325363784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61304623</v>
      </c>
      <c r="F57" s="93">
        <v>67819564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44439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7038929846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43FE8-6242-46A3-8193-99217B2D6D13}">
  <sheetPr>
    <pageSetUpPr fitToPage="1"/>
  </sheetPr>
  <dimension ref="A1:F68"/>
  <sheetViews>
    <sheetView workbookViewId="0">
      <selection activeCell="F12" sqref="F1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44469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7439172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313453</v>
      </c>
      <c r="F25" s="62">
        <f>E25/E21*100</f>
        <v>4.2135468839811745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267933</v>
      </c>
      <c r="F26" s="62">
        <f>E26/E21*100</f>
        <v>3.6016508288825695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45520</v>
      </c>
      <c r="F27" s="62">
        <f>E27/E21*100</f>
        <v>0.61189605509860512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3553355</v>
      </c>
      <c r="F32" s="62">
        <f>E32/E21*100</f>
        <v>47.765463683323894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1450556</v>
      </c>
      <c r="F33" s="62">
        <f>E33/E21*100</f>
        <v>19.498890467917665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2102799</v>
      </c>
      <c r="F34" s="62">
        <f>E34/E21*100</f>
        <v>28.266573215406233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3462415</v>
      </c>
      <c r="F35" s="62">
        <f>E35/E21*100</f>
        <v>46.543015808748606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32309</v>
      </c>
      <c r="F36" s="62">
        <f>E36/E21*100</f>
        <v>0.43430908708657362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3430106</v>
      </c>
      <c r="F37" s="62">
        <f>E37/E21*100</f>
        <v>46.108706721662038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109949</v>
      </c>
      <c r="F47" s="70">
        <f>E47/E21*100</f>
        <v>1.477973623946321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66</v>
      </c>
      <c r="F55" s="119">
        <f>F20</f>
        <v>44469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304893970</v>
      </c>
      <c r="F56" s="121">
        <v>337646831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64247885</v>
      </c>
      <c r="F57" s="93">
        <v>71141198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44469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7218533086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2022-01-07T09:09:40Z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2020-11-24T10:11:19Z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86011589-b609-4af5-8769-13069757d3c6</vt:lpwstr>
  </property>
  <property fmtid="{D5CDD505-2E9C-101B-9397-08002B2CF9AE}" pid="8" name="MSIP_Label_2a6524ed-fb1a-49fd-bafe-15c5e5ffd047_ContentBits">
    <vt:lpwstr>0</vt:lpwstr>
  </property>
</Properties>
</file>